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<sst xmlns="http://schemas.openxmlformats.org/spreadsheetml/2006/main" count="928" uniqueCount="442">
  <si>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</si>
  <si>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</si>
  <si>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</si>
  <si>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</si>
  <si>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</si>
  <si>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</si>
  <si>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</si>
  <si>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</si>
  <si>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</si>
  <si>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</si>
  <si>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</si>
  <si>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</si>
  <si>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</si>
  <si>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</si>
  <si>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</si>
  <si>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</si>
  <si>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</si>
  <si>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</si>
  <si>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</si>
  <si>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</si>
  <si>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</si>
  <si>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</si>
  <si>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</si>
  <si>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</si>
  <si>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</si>
  <si>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</si>
  <si>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</si>
  <si>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</si>
  <si>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</si>
  <si>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</si>
  <si>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</si>
  <si>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</si>
  <si>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</si>
  <si>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</si>
  <si>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</si>
  <si>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</si>
  <si>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</si>
  <si>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</si>
  <si>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</si>
  <si>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</si>
  <si>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</si>
  <si>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</si>
  <si>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</si>
  <si>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</si>
  <si>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</si>
  <si>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</si>
  <si>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</si>
  <si>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</si>
  <si>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</si>
  <si>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</si>
  <si>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</si>
  <si>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</si>
  <si>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</si>
  <si>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</si>
  <si>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</si>
  <si>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</si>
  <si>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</si>
  <si>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</si>
  <si>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</si>
  <si>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</si>
  <si>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</si>
  <si>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</si>
  <si>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</si>
  <si>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</si>
  <si>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</si>
  <si>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</si>
  <si>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</si>
  <si>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</si>
  <si>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</si>
  <si>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</si>
  <si>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</si>
  <si>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</si>
  <si>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</si>
  <si>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</si>
  <si>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</si>
  <si>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</si>
  <si>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</si>
  <si>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</si>
  <si>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</si>
  <si>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</si>
  <si>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</si>
  <si>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</si>
  <si>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</si>
  <si>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</si>
  <si>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</si>
  <si>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</si>
  <si>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</si>
  <si>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</si>
  <si>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</si>
  <si>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</si>
  <si>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</si>
  <si>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</si>
  <si>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</si>
  <si>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</si>
  <si>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</si>
  <si>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</si>
  <si>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</si>
  <si>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</si>
  <si>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</si>
  <si>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</si>
  <si>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</si>
  <si>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</si>
  <si>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</si>
  <si>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</si>
  <si>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</si>
  <si>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</si>
  <si>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</si>
  <si>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</si>
  <si>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</si>
  <si>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</si>
  <si>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</si>
  <si>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</si>
  <si>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</si>
  <si>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</si>
  <si>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</si>
  <si>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</si>
  <si>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</si>
  <si>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</si>
  <si>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</si>
  <si>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</si>
  <si>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</si>
  <si>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</si>
  <si>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</si>
  <si>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</si>
  <si>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</si>
  <si>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</si>
  <si>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</si>
  <si>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</si>
  <si>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</si>
  <si>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</si>
  <si>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</si>
  <si>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</si>
  <si>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</si>
  <si>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</si>
  <si>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</si>
  <si>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</si>
  <si>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</si>
  <si>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</si>
  <si>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</si>
  <si>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</si>
  <si>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</si>
  <si>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</si>
  <si>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</si>
  <si>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</si>
  <si>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</si>
  <si>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</si>
  <si>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</si>
  <si>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</si>
  <si>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</si>
  <si>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</si>
  <si>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</si>
  <si>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</si>
  <si>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</si>
  <si>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</si>
  <si>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</si>
  <si>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</si>
  <si>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</si>
  <si>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</si>
  <si>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</si>
  <si>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</si>
  <si>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</si>
  <si>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</si>
  <si>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</si>
  <si>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</si>
  <si>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</si>
  <si>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</si>
  <si>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</si>
  <si>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</si>
  <si>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</si>
  <si>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</si>
  <si>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</si>
  <si>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</si>
  <si>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</si>
  <si>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</si>
  <si>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</si>
  <si>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</si>
  <si>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</si>
  <si>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</si>
  <si>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</si>
  <si>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</si>
  <si>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</si>
  <si>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</si>
  <si>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</si>
  <si>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</si>
  <si>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</si>
  <si>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</si>
  <si>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</si>
  <si>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</si>
  <si>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</si>
  <si>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</si>
  <si>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</si>
  <si>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</si>
  <si>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</si>
  <si>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</si>
  <si>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</si>
  <si>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</si>
  <si>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</si>
  <si>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</si>
  <si>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</si>
  <si>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</si>
  <si>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</si>
  <si>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</si>
  <si>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</si>
  <si>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</si>
  <si>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</si>
  <si>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</si>
  <si>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</si>
  <si>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</si>
  <si>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</si>
  <si>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</si>
  <si>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</si>
  <si>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</si>
  <si>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</si>
  <si>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</si>
  <si>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</si>
  <si>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</si>
  <si>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</si>
  <si>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</si>
  <si>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</si>
  <si>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</si>
  <si>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</si>
  <si>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</si>
  <si>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</si>
  <si>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</si>
  <si>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</si>
  <si>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</si>
  <si>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</si>
  <si>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</si>
  <si>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</si>
  <si>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</si>
  <si>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</si>
  <si>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</si>
  <si>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</si>
  <si>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</si>
  <si>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</si>
  <si>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</si>
  <si>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</si>
  <si>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</si>
  <si>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</si>
  <si>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</si>
  <si>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</si>
  <si>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</si>
  <si>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</si>
  <si>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</si>
  <si>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</si>
  <si>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ТП-14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</si>
  <si>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</si>
  <si>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</si>
  <si>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</si>
  <si>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</si>
  <si>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</si>
  <si>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</si>
  <si>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</si>
  <si>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</si>
  <si>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</si>
  <si>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</si>
  <si>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</si>
  <si>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</si>
  <si>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</si>
  <si>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</si>
  <si>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</si>
  <si>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</si>
  <si>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</si>
  <si>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</si>
  <si>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</si>
  <si>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</si>
  <si>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</si>
  <si>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</si>
  <si>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</si>
  <si>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</si>
  <si>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ТП-78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</si>
  <si>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</si>
  <si>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</si>
  <si>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</si>
  <si>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</si>
  <si>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</si>
  <si>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</si>
  <si>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</si>
  <si>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</si>
  <si>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</si>
  <si>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</si>
  <si>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</si>
  <si>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</si>
  <si>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</si>
  <si>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</si>
  <si>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</si>
  <si>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</si>
  <si>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</si>
  <si>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</si>
  <si>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</si>
  <si>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</si>
  <si>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</si>
  <si>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</si>
  <si>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</si>
  <si>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</si>
  <si>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</si>
  <si>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</si>
  <si>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</si>
  <si>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</si>
  <si>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</si>
  <si>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</si>
  <si>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</si>
  <si>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</si>
  <si>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</si>
  <si>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</si>
  <si>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</si>
  <si>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</si>
  <si>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</si>
  <si>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</si>
  <si>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</si>
  <si>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</si>
  <si>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</si>
  <si>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</si>
  <si>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</si>
  <si>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</si>
  <si>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</si>
  <si>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</si>
  <si>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</si>
  <si>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</si>
  <si>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</si>
  <si>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</si>
  <si>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</si>
  <si>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</si>
  <si>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</si>
  <si>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</si>
  <si>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</si>
  <si>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</si>
  <si>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</si>
  <si>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</si>
  <si>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</si>
  <si>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</si>
  <si>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</si>
  <si>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</si>
  <si>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</si>
  <si>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КТПН-173</t>
  </si>
  <si>
    <t>КТПН-174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</si>
  <si>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</si>
  <si>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</si>
  <si>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</si>
  <si>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</si>
  <si>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</si>
  <si>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</si>
  <si>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</si>
  <si>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</si>
  <si>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</si>
  <si>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</si>
  <si>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</si>
  <si>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</si>
  <si>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</si>
  <si>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</si>
  <si>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</si>
  <si>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</si>
  <si>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</si>
  <si>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</si>
  <si>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</si>
  <si>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</si>
  <si>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</si>
  <si>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</si>
  <si>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</si>
  <si>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</si>
  <si>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</si>
  <si>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</si>
  <si>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</si>
  <si>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</si>
  <si>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</si>
  <si>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</si>
  <si>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</si>
  <si>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</si>
  <si>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</si>
  <si>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</si>
  <si>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</si>
  <si>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</si>
  <si>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</si>
  <si>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</si>
  <si>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</si>
  <si>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</si>
  <si>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</si>
  <si>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</si>
  <si>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</si>
  <si>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</si>
  <si>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</si>
  <si>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</si>
  <si>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</si>
  <si>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</si>
  <si>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</si>
  <si>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</si>
  <si>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</si>
  <si>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</si>
  <si>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</si>
  <si>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</si>
  <si>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</si>
  <si>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</si>
  <si>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</si>
  <si>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КТПН-83</t>
  </si>
  <si>
    <t>КТПН-92</t>
  </si>
  <si>
    <t>ТП-98</t>
  </si>
  <si>
    <t>КТПМ-100</t>
  </si>
  <si>
    <t>КТПН-110</t>
  </si>
  <si>
    <t>КТПН-115</t>
  </si>
  <si>
    <t>КТПН-116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</si>
  <si>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</si>
  <si>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</si>
  <si>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</si>
  <si>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</si>
  <si>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</si>
  <si>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</si>
  <si>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</si>
  <si>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</si>
  <si>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</si>
  <si>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</si>
  <si>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</si>
  <si>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</si>
  <si>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</si>
  <si>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</si>
  <si>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</si>
  <si>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</si>
  <si>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</si>
  <si>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</si>
  <si>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</si>
  <si>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</si>
  <si>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</si>
  <si>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</si>
  <si>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</si>
  <si>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</si>
  <si>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</si>
  <si>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</si>
  <si>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</si>
  <si>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</si>
  <si>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</si>
  <si>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01.04.2021г.  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</si>
  <si>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01.04.2021г.</t>
  </si>
  <si>
    <t>по состоянию на 01.04.2020 г.</t>
  </si>
  <si>
    <t>по состоянию на 01.04.2021 г.</t>
  </si>
  <si>
    <t>2х630</t>
  </si>
  <si>
    <t>2х1000</t>
  </si>
  <si>
    <t>2х1000+2х630</t>
  </si>
  <si>
    <t>2х400</t>
  </si>
  <si>
    <t>2х160</t>
  </si>
  <si>
    <t>1х400+1х250</t>
  </si>
  <si>
    <t>1*630+1*400</t>
  </si>
  <si>
    <t>2х250</t>
  </si>
  <si>
    <t xml:space="preserve">по состоянию на 01.04.2021 г. и замерам 2019-2020 г.г.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</si>
</sst>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185" fontId="53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3" fillId="0" borderId="18" xfId="0" applyNumberFormat="1" applyFont="1" applyFill="1" applyBorder="1" applyAlignment="1">
      <alignment horizontal="center"/>
    </xf>
    <xf numFmtId="185" fontId="3" fillId="0" borderId="15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left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horizontal="center"/>
    </xf>
    <xf numFmtId="186" fontId="0" fillId="34" borderId="24" xfId="0" applyNumberFormat="1" applyFill="1" applyBorder="1" applyAlignment="1">
      <alignment horizontal="right"/>
    </xf>
    <xf numFmtId="2" fontId="0" fillId="34" borderId="24" xfId="0" applyNumberFormat="1" applyFill="1" applyBorder="1" applyAlignment="1">
      <alignment horizontal="right"/>
    </xf>
    <xf numFmtId="186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/>
    </xf>
    <xf numFmtId="0" fontId="0" fillId="34" borderId="24" xfId="0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62" fillId="36" borderId="24" xfId="0" applyNumberFormat="1" applyFont="1" applyFill="1" applyBorder="1" applyAlignment="1">
      <alignment horizontal="center" vertical="center" wrapText="1"/>
    </xf>
    <xf numFmtId="2" fontId="62" fillId="36" borderId="2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5" fontId="2" fillId="0" borderId="3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82" fontId="4" fillId="0" borderId="42" xfId="0" applyNumberFormat="1" applyFont="1" applyFill="1" applyBorder="1" applyAlignment="1">
      <alignment horizontal="center" vertical="center" wrapText="1"/>
    </xf>
    <xf numFmtId="182" fontId="4" fillId="0" borderId="4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82" fontId="4" fillId="0" borderId="4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48" xfId="0" applyFont="1" applyBorder="1" applyAlignment="1">
      <alignment horizontal="center" vertical="center"/>
    </xf>
    <xf numFmtId="0" fontId="62" fillId="34" borderId="49" xfId="0" applyFont="1" applyFill="1" applyBorder="1" applyAlignment="1">
      <alignment horizontal="center" vertical="center"/>
    </xf>
    <xf numFmtId="0" fontId="62" fillId="34" borderId="50" xfId="0" applyFont="1" applyFill="1" applyBorder="1" applyAlignment="1">
      <alignment horizontal="center" vertical="center"/>
    </xf>
    <xf numFmtId="0" fontId="62" fillId="34" borderId="49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62" fillId="34" borderId="51" xfId="0" applyFont="1" applyFill="1" applyBorder="1" applyAlignment="1">
      <alignment horizontal="center" vertical="center" wrapText="1"/>
    </xf>
    <xf numFmtId="0" fontId="62" fillId="34" borderId="52" xfId="0" applyFont="1" applyFill="1" applyBorder="1" applyAlignment="1">
      <alignment horizontal="center" vertical="center" wrapText="1"/>
    </xf>
    <xf numFmtId="188" fontId="62" fillId="34" borderId="49" xfId="0" applyNumberFormat="1" applyFont="1" applyFill="1" applyBorder="1" applyAlignment="1">
      <alignment horizontal="center" vertical="center" wrapText="1"/>
    </xf>
    <xf numFmtId="188" fontId="62" fillId="34" borderId="50" xfId="0" applyNumberFormat="1" applyFont="1" applyFill="1" applyBorder="1" applyAlignment="1">
      <alignment horizontal="center" vertical="center" wrapText="1"/>
    </xf>
    <xf numFmtId="0" fontId="62" fillId="34" borderId="5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4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4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4" xfId="52" applyFont="1" applyFill="1" applyBorder="1" applyAlignment="1">
      <alignment horizontal="center" vertical="center" wrapText="1"/>
      <protection/>
    </xf>
    <xf numFmtId="0" fontId="63" fillId="0" borderId="55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58" fillId="0" borderId="21" xfId="0" applyFont="1" applyBorder="1" applyAlignment="1">
      <alignment vertical="center" wrapText="1"/>
    </xf>
    <xf numFmtId="0" fontId="58" fillId="0" borderId="22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14" fontId="64" fillId="0" borderId="21" xfId="0" applyNumberFormat="1" applyFont="1" applyBorder="1" applyAlignment="1">
      <alignment horizontal="center" vertical="center" wrapText="1"/>
    </xf>
    <xf numFmtId="14" fontId="64" fillId="0" borderId="22" xfId="0" applyNumberFormat="1" applyFont="1" applyBorder="1" applyAlignment="1">
      <alignment horizontal="center" vertical="center" wrapText="1"/>
    </xf>
    <xf numFmtId="0" fontId="58" fillId="33" borderId="21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101;&#1089;\&#1072;&#1085;&#1072;&#1083;&#1080;&#1079;%20&#1085;&#1072;&#1075;&#1088;&#1091;&#1079;&#1082;&#1080;%20&#1062;&#1055;%20&#1089;%20%20&#1092;-&#1083;&#1072;&#1084;&#1080;%20&#1085;&#1072;%2001.04.2021%2035&#1082;&#1042;%20&#1080;%20&#1074;&#1099;&#1096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5;&#1101;&#1089;\&#1089;&#1074;&#1077;&#1076;&#1077;&#1085;&#1080;&#1103;%20&#1086;%20&#1085;&#1072;&#1083;&#1080;&#1095;&#1080;&#1080;%20&#1089;&#1074;&#1086;&#1073;&#1086;&#1076;&#1085;&#1086;&#1081;%20&#1084;&#1086;&#1097;&#1085;&#1086;&#1089;&#1090;&#1080;%20&#1087;&#1086;%20%2035%20&#1082;&#1042;%20&#1080;%20&#1074;&#1099;&#109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кВ и выше"/>
      <sheetName val="35кВ и ниже"/>
      <sheetName val="Анализ"/>
    </sheetNames>
    <sheetDataSet>
      <sheetData sheetId="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D8">
            <v>0.25</v>
          </cell>
          <cell r="E8">
            <v>0.155</v>
          </cell>
          <cell r="F8">
            <v>0.12100000000000001</v>
          </cell>
          <cell r="G8">
            <v>-0.02600000000000001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0.63</v>
          </cell>
          <cell r="E10">
            <v>0.317</v>
          </cell>
          <cell r="F10">
            <v>0</v>
          </cell>
          <cell r="G10">
            <v>0.313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0.4</v>
          </cell>
          <cell r="E12">
            <v>0.23</v>
          </cell>
          <cell r="F12">
            <v>0.020999999999999998</v>
          </cell>
          <cell r="G12">
            <v>0.14900000000000002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0.4</v>
          </cell>
          <cell r="E14">
            <v>0.245</v>
          </cell>
          <cell r="F14">
            <v>0.09</v>
          </cell>
          <cell r="G14">
            <v>0.06500000000000003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0.4</v>
          </cell>
          <cell r="E16">
            <v>0.151</v>
          </cell>
          <cell r="F16">
            <v>0</v>
          </cell>
          <cell r="G16">
            <v>0.24900000000000003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0.63</v>
          </cell>
          <cell r="E18">
            <v>0.093</v>
          </cell>
          <cell r="F18">
            <v>0</v>
          </cell>
          <cell r="G18">
            <v>0.537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D20">
            <v>0.25</v>
          </cell>
          <cell r="E20">
            <v>0.097</v>
          </cell>
          <cell r="F20">
            <v>0.025</v>
          </cell>
          <cell r="G20">
            <v>0.128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0.25</v>
          </cell>
          <cell r="E22">
            <v>0.143</v>
          </cell>
          <cell r="F22">
            <v>0</v>
          </cell>
          <cell r="G22">
            <v>0.10700000000000001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0.63</v>
          </cell>
          <cell r="E24">
            <v>0.19</v>
          </cell>
          <cell r="F24">
            <v>0.008</v>
          </cell>
          <cell r="G24">
            <v>0.432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0.4</v>
          </cell>
          <cell r="E26">
            <v>0.204</v>
          </cell>
          <cell r="F26">
            <v>0</v>
          </cell>
          <cell r="G26">
            <v>0.19600000000000004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0.4</v>
          </cell>
          <cell r="E28">
            <v>0.217</v>
          </cell>
          <cell r="F28">
            <v>0</v>
          </cell>
          <cell r="G28">
            <v>0.18300000000000002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0.63</v>
          </cell>
          <cell r="E30">
            <v>0.267</v>
          </cell>
          <cell r="F30">
            <v>0.011</v>
          </cell>
          <cell r="G30">
            <v>0.352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0.4</v>
          </cell>
          <cell r="E32">
            <v>0.164</v>
          </cell>
          <cell r="F32">
            <v>0</v>
          </cell>
          <cell r="G32">
            <v>0.23600000000000002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0.25</v>
          </cell>
          <cell r="E34">
            <v>0.14</v>
          </cell>
          <cell r="F34">
            <v>0</v>
          </cell>
          <cell r="G34">
            <v>0.10999999999999999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0.63</v>
          </cell>
          <cell r="E36">
            <v>0.14</v>
          </cell>
          <cell r="F36">
            <v>0.003</v>
          </cell>
          <cell r="G36">
            <v>0.487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0.63</v>
          </cell>
          <cell r="E38">
            <v>0.146</v>
          </cell>
          <cell r="F38">
            <v>0.035</v>
          </cell>
          <cell r="G38">
            <v>0.44899999999999995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0.25</v>
          </cell>
          <cell r="E40">
            <v>0.076</v>
          </cell>
          <cell r="F40">
            <v>0.007</v>
          </cell>
          <cell r="G40">
            <v>0.16699999999999998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0.63</v>
          </cell>
          <cell r="E42">
            <v>0.134</v>
          </cell>
          <cell r="F42">
            <v>0.05</v>
          </cell>
          <cell r="G42">
            <v>0.446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0.4</v>
          </cell>
          <cell r="E44">
            <v>0.063</v>
          </cell>
          <cell r="F44">
            <v>0</v>
          </cell>
          <cell r="G44">
            <v>0.337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0.4</v>
          </cell>
          <cell r="E46">
            <v>0.091</v>
          </cell>
          <cell r="F46">
            <v>0.008</v>
          </cell>
          <cell r="G46">
            <v>0.30100000000000005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D48">
            <v>0.63</v>
          </cell>
          <cell r="E48">
            <v>0.32</v>
          </cell>
          <cell r="F48">
            <v>0.15199999999999997</v>
          </cell>
          <cell r="G48">
            <v>0.15800000000000003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0.4</v>
          </cell>
          <cell r="E50">
            <v>0.255</v>
          </cell>
          <cell r="F50">
            <v>0</v>
          </cell>
          <cell r="G50">
            <v>0.14500000000000002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0.25</v>
          </cell>
          <cell r="E52">
            <v>0.065</v>
          </cell>
          <cell r="F52">
            <v>0</v>
          </cell>
          <cell r="G52">
            <v>0.185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0.63</v>
          </cell>
          <cell r="E54">
            <v>0.224</v>
          </cell>
          <cell r="F54">
            <v>0.11699999999999999</v>
          </cell>
          <cell r="G54">
            <v>0.28900000000000003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0.63</v>
          </cell>
          <cell r="E56">
            <v>0.221</v>
          </cell>
          <cell r="F56">
            <v>0.03</v>
          </cell>
          <cell r="G56">
            <v>0.379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0.25</v>
          </cell>
          <cell r="E58">
            <v>0.093</v>
          </cell>
          <cell r="F58">
            <v>0.007</v>
          </cell>
          <cell r="G58">
            <v>0.15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0.4</v>
          </cell>
          <cell r="E60">
            <v>0.24</v>
          </cell>
          <cell r="F60">
            <v>0.05</v>
          </cell>
          <cell r="G60">
            <v>0.11000000000000003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0.63</v>
          </cell>
          <cell r="E62">
            <v>0.539</v>
          </cell>
          <cell r="F62">
            <v>0.085</v>
          </cell>
          <cell r="G62">
            <v>0.005999999999999964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0.4</v>
          </cell>
          <cell r="E64">
            <v>0.216</v>
          </cell>
          <cell r="F64">
            <v>0</v>
          </cell>
          <cell r="G64">
            <v>0.18400000000000002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0.25</v>
          </cell>
          <cell r="E66">
            <v>0.008</v>
          </cell>
          <cell r="F66">
            <v>0</v>
          </cell>
          <cell r="G66">
            <v>0.242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D68">
            <v>0.4</v>
          </cell>
          <cell r="E68">
            <v>0.194</v>
          </cell>
          <cell r="F68">
            <v>0.015</v>
          </cell>
          <cell r="G68">
            <v>0.191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D70">
            <v>0.25</v>
          </cell>
          <cell r="E70">
            <v>0.027</v>
          </cell>
          <cell r="F70">
            <v>0</v>
          </cell>
          <cell r="G70">
            <v>0.223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D72">
            <v>0.25</v>
          </cell>
          <cell r="E72">
            <v>0.011</v>
          </cell>
          <cell r="F72">
            <v>0</v>
          </cell>
          <cell r="G72">
            <v>0.239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D74">
            <v>0.4</v>
          </cell>
          <cell r="E74">
            <v>0.16</v>
          </cell>
          <cell r="F74">
            <v>0.015</v>
          </cell>
          <cell r="G74">
            <v>0.22500000000000003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1.26</v>
          </cell>
          <cell r="E76">
            <v>0.094</v>
          </cell>
          <cell r="F76">
            <v>0.216</v>
          </cell>
          <cell r="G76">
            <v>0.95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D78">
            <v>0.4</v>
          </cell>
          <cell r="E78">
            <v>0.13</v>
          </cell>
          <cell r="F78">
            <v>0.07</v>
          </cell>
          <cell r="G78">
            <v>0.2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0.25</v>
          </cell>
          <cell r="E80">
            <v>0.12</v>
          </cell>
          <cell r="F80">
            <v>0.015</v>
          </cell>
          <cell r="G80">
            <v>0.115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D82">
            <v>0.63</v>
          </cell>
          <cell r="E82">
            <v>0.346</v>
          </cell>
          <cell r="F82">
            <v>0.2535</v>
          </cell>
          <cell r="G82">
            <v>0.030500000000000027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D84">
            <v>0.4</v>
          </cell>
          <cell r="E84">
            <v>0.073</v>
          </cell>
          <cell r="F84">
            <v>0.015</v>
          </cell>
          <cell r="G84">
            <v>0.312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D86">
            <v>0.63</v>
          </cell>
          <cell r="E86">
            <v>0.315</v>
          </cell>
          <cell r="F86">
            <v>0</v>
          </cell>
          <cell r="G86">
            <v>0.315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D88">
            <v>0.63</v>
          </cell>
          <cell r="E88">
            <v>0.398</v>
          </cell>
          <cell r="F88">
            <v>0</v>
          </cell>
          <cell r="G88">
            <v>0.23199999999999998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D90">
            <v>0.63</v>
          </cell>
          <cell r="E90">
            <v>0.35</v>
          </cell>
          <cell r="F90">
            <v>0.07</v>
          </cell>
          <cell r="G90">
            <v>0.21000000000000002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D92">
            <v>0.4</v>
          </cell>
          <cell r="E92">
            <v>0.175</v>
          </cell>
          <cell r="F92">
            <v>0</v>
          </cell>
          <cell r="G92">
            <v>0.22500000000000003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D94">
            <v>0.5</v>
          </cell>
          <cell r="E94">
            <v>0.102</v>
          </cell>
          <cell r="F94">
            <v>0.15</v>
          </cell>
          <cell r="G94">
            <v>0.24800000000000003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D96">
            <v>0.63</v>
          </cell>
          <cell r="E96">
            <v>0.157</v>
          </cell>
          <cell r="F96">
            <v>0</v>
          </cell>
          <cell r="G96">
            <v>0.473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D98">
            <v>0.16</v>
          </cell>
          <cell r="E98">
            <v>0.05</v>
          </cell>
          <cell r="F98">
            <v>0.052</v>
          </cell>
          <cell r="G98">
            <v>0.058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D100">
            <v>0.25</v>
          </cell>
          <cell r="E100">
            <v>0.086</v>
          </cell>
          <cell r="F100">
            <v>0</v>
          </cell>
          <cell r="G100">
            <v>0.164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D102">
            <v>0.25</v>
          </cell>
          <cell r="E102">
            <v>0.028</v>
          </cell>
          <cell r="F102">
            <v>0</v>
          </cell>
          <cell r="G102">
            <v>0.222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D104">
            <v>0.63</v>
          </cell>
          <cell r="E104">
            <v>0.086</v>
          </cell>
          <cell r="F104">
            <v>0</v>
          </cell>
          <cell r="G104">
            <v>0.544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D106">
            <v>0.63</v>
          </cell>
          <cell r="E106">
            <v>0.319</v>
          </cell>
          <cell r="F106">
            <v>0</v>
          </cell>
          <cell r="G106">
            <v>0.311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D108">
            <v>0.4</v>
          </cell>
          <cell r="E108">
            <v>0.195</v>
          </cell>
          <cell r="F108">
            <v>0</v>
          </cell>
          <cell r="G108">
            <v>0.20500000000000002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D110">
            <v>0.16</v>
          </cell>
          <cell r="E110">
            <v>0.021</v>
          </cell>
          <cell r="F110">
            <v>0</v>
          </cell>
          <cell r="G110">
            <v>0.139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D112">
            <v>0.16</v>
          </cell>
          <cell r="E112">
            <v>0</v>
          </cell>
          <cell r="F112">
            <v>0</v>
          </cell>
          <cell r="G112">
            <v>0.16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D114">
            <v>0.4</v>
          </cell>
          <cell r="E114">
            <v>0.18</v>
          </cell>
          <cell r="F114">
            <v>0</v>
          </cell>
          <cell r="G114">
            <v>0.22000000000000003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D116">
            <v>0.4</v>
          </cell>
          <cell r="E116">
            <v>0.279</v>
          </cell>
          <cell r="F116">
            <v>0</v>
          </cell>
          <cell r="G116">
            <v>0.121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D118">
            <v>0.63</v>
          </cell>
          <cell r="E118">
            <v>0.096</v>
          </cell>
          <cell r="F118">
            <v>0</v>
          </cell>
          <cell r="G118">
            <v>0.534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D120">
            <v>0.63</v>
          </cell>
          <cell r="E120">
            <v>0.14</v>
          </cell>
          <cell r="F120">
            <v>0</v>
          </cell>
          <cell r="G120">
            <v>0.49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D122">
            <v>0.63</v>
          </cell>
          <cell r="E122">
            <v>0.15</v>
          </cell>
          <cell r="F122">
            <v>0.055</v>
          </cell>
          <cell r="G122">
            <v>0.425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D124">
            <v>1</v>
          </cell>
          <cell r="E124">
            <v>0.315</v>
          </cell>
          <cell r="F124">
            <v>0</v>
          </cell>
          <cell r="G124">
            <v>0.685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D126">
            <v>1</v>
          </cell>
          <cell r="E126">
            <v>0.05</v>
          </cell>
          <cell r="F126">
            <v>0.1155</v>
          </cell>
          <cell r="G126">
            <v>0.8344999999999999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F7">
            <v>4.063</v>
          </cell>
          <cell r="N7">
            <v>44137.791666666664</v>
          </cell>
        </row>
        <row r="8">
          <cell r="F8">
            <v>0.022</v>
          </cell>
        </row>
        <row r="9">
          <cell r="F9">
            <v>2.812</v>
          </cell>
          <cell r="N9">
            <v>43985.5</v>
          </cell>
        </row>
        <row r="10">
          <cell r="F10">
            <v>0.405</v>
          </cell>
        </row>
        <row r="11">
          <cell r="F11">
            <v>3.96</v>
          </cell>
          <cell r="N11">
            <v>43496.833333333336</v>
          </cell>
        </row>
        <row r="12">
          <cell r="F12">
            <v>0.461</v>
          </cell>
        </row>
        <row r="13">
          <cell r="F13">
            <v>5.885</v>
          </cell>
          <cell r="N13">
            <v>43808.625</v>
          </cell>
        </row>
        <row r="14">
          <cell r="F14">
            <v>0.273</v>
          </cell>
        </row>
        <row r="15">
          <cell r="F15">
            <v>5.712</v>
          </cell>
          <cell r="N15">
            <v>44192.708333333336</v>
          </cell>
        </row>
        <row r="16">
          <cell r="F16">
            <v>0.172</v>
          </cell>
        </row>
        <row r="17">
          <cell r="F17">
            <v>3.926</v>
          </cell>
          <cell r="N17">
            <v>43986.791666666664</v>
          </cell>
        </row>
        <row r="18">
          <cell r="F18">
            <v>0.28</v>
          </cell>
        </row>
        <row r="19">
          <cell r="F19">
            <v>2.906</v>
          </cell>
          <cell r="N19">
            <v>43985.541666666664</v>
          </cell>
        </row>
        <row r="20">
          <cell r="F20">
            <v>0.247</v>
          </cell>
        </row>
        <row r="21">
          <cell r="F21">
            <v>3.864</v>
          </cell>
          <cell r="N21">
            <v>43721.791666666664</v>
          </cell>
        </row>
        <row r="22">
          <cell r="F22">
            <v>0.28</v>
          </cell>
        </row>
        <row r="23">
          <cell r="F23">
            <v>2.937</v>
          </cell>
          <cell r="N23">
            <v>44038.916666666664</v>
          </cell>
        </row>
        <row r="24">
          <cell r="F24">
            <v>0.41</v>
          </cell>
        </row>
        <row r="25">
          <cell r="F25">
            <v>6.396</v>
          </cell>
          <cell r="N25">
            <v>44195</v>
          </cell>
        </row>
        <row r="26">
          <cell r="F26">
            <v>0.139</v>
          </cell>
        </row>
        <row r="27">
          <cell r="F27">
            <v>2.102</v>
          </cell>
          <cell r="N27">
            <v>43121</v>
          </cell>
        </row>
        <row r="28">
          <cell r="F28">
            <v>0.219</v>
          </cell>
        </row>
        <row r="29">
          <cell r="F29">
            <v>4.368</v>
          </cell>
          <cell r="N29">
            <v>44178.75</v>
          </cell>
        </row>
        <row r="30">
          <cell r="F30">
            <v>0.372</v>
          </cell>
        </row>
        <row r="31">
          <cell r="F31">
            <v>6.326</v>
          </cell>
          <cell r="N31">
            <v>44151.791666666664</v>
          </cell>
        </row>
        <row r="32">
          <cell r="F32">
            <v>0.472</v>
          </cell>
        </row>
        <row r="33">
          <cell r="F33">
            <v>5.287</v>
          </cell>
          <cell r="N33">
            <v>43500.708333333336</v>
          </cell>
        </row>
        <row r="34">
          <cell r="F34">
            <v>0.424</v>
          </cell>
        </row>
        <row r="35">
          <cell r="F35">
            <v>3.277</v>
          </cell>
          <cell r="N35">
            <v>43863.791666666664</v>
          </cell>
        </row>
        <row r="36">
          <cell r="F36">
            <v>0.421</v>
          </cell>
        </row>
        <row r="37">
          <cell r="F37">
            <v>6.074</v>
          </cell>
          <cell r="N37">
            <v>44168.625</v>
          </cell>
        </row>
        <row r="38">
          <cell r="F38">
            <v>1</v>
          </cell>
        </row>
        <row r="39">
          <cell r="F39">
            <v>2.559</v>
          </cell>
          <cell r="N39">
            <v>44193.708333333336</v>
          </cell>
        </row>
        <row r="40">
          <cell r="F40">
            <v>0.098</v>
          </cell>
        </row>
        <row r="41">
          <cell r="F41">
            <v>3.642</v>
          </cell>
          <cell r="N41">
            <v>44170.541666666664</v>
          </cell>
        </row>
        <row r="42">
          <cell r="F42">
            <v>0.015</v>
          </cell>
        </row>
        <row r="43">
          <cell r="F43">
            <v>5.121</v>
          </cell>
          <cell r="N43">
            <v>44192.708333333336</v>
          </cell>
        </row>
        <row r="44">
          <cell r="F44">
            <v>0.844</v>
          </cell>
        </row>
        <row r="45">
          <cell r="F45">
            <v>2.065</v>
          </cell>
          <cell r="N45">
            <v>44139.75</v>
          </cell>
        </row>
        <row r="46">
          <cell r="F46">
            <v>0.128</v>
          </cell>
        </row>
        <row r="47">
          <cell r="F47">
            <v>2.982</v>
          </cell>
          <cell r="N47">
            <v>44193.75</v>
          </cell>
        </row>
        <row r="48">
          <cell r="F48">
            <v>0.158</v>
          </cell>
        </row>
        <row r="49">
          <cell r="F49">
            <v>1.384</v>
          </cell>
          <cell r="N49">
            <v>44168.833333333336</v>
          </cell>
        </row>
        <row r="50">
          <cell r="F50">
            <v>0.474</v>
          </cell>
        </row>
        <row r="51">
          <cell r="F51">
            <v>2.713</v>
          </cell>
          <cell r="N51">
            <v>44192.791666666664</v>
          </cell>
        </row>
        <row r="52">
          <cell r="F52">
            <v>0.309</v>
          </cell>
        </row>
        <row r="53">
          <cell r="F53">
            <v>2.817</v>
          </cell>
          <cell r="N53">
            <v>44195.875</v>
          </cell>
        </row>
        <row r="54">
          <cell r="F54">
            <v>0.341</v>
          </cell>
        </row>
        <row r="55">
          <cell r="F55">
            <v>1.972</v>
          </cell>
          <cell r="N55">
            <v>43475.625</v>
          </cell>
        </row>
        <row r="56">
          <cell r="F56">
            <v>0.005</v>
          </cell>
        </row>
        <row r="57">
          <cell r="F57">
            <v>2.083</v>
          </cell>
          <cell r="N57">
            <v>44193.583333333336</v>
          </cell>
        </row>
        <row r="58">
          <cell r="F58">
            <v>0.267</v>
          </cell>
        </row>
        <row r="59">
          <cell r="F59">
            <v>1.808</v>
          </cell>
          <cell r="N59">
            <v>43859.708333333336</v>
          </cell>
        </row>
        <row r="60">
          <cell r="F60">
            <v>0.333</v>
          </cell>
        </row>
        <row r="61">
          <cell r="F61">
            <v>1.846</v>
          </cell>
          <cell r="N61">
            <v>43986.5</v>
          </cell>
        </row>
        <row r="62">
          <cell r="F62">
            <v>0.111</v>
          </cell>
        </row>
        <row r="63">
          <cell r="F63">
            <v>1.228</v>
          </cell>
          <cell r="N63">
            <v>43860.458333333336</v>
          </cell>
        </row>
        <row r="64">
          <cell r="F64">
            <v>0.176</v>
          </cell>
        </row>
        <row r="65">
          <cell r="F65">
            <v>0.333</v>
          </cell>
          <cell r="N65">
            <v>44193.458333333336</v>
          </cell>
        </row>
        <row r="66">
          <cell r="F66">
            <v>0.051</v>
          </cell>
        </row>
        <row r="67">
          <cell r="F67">
            <v>1.32</v>
          </cell>
          <cell r="N67">
            <v>44190.625</v>
          </cell>
        </row>
        <row r="68">
          <cell r="F68">
            <v>1.882</v>
          </cell>
          <cell r="N68">
            <v>43860.416666666664</v>
          </cell>
        </row>
        <row r="69">
          <cell r="F69">
            <v>0.55</v>
          </cell>
        </row>
        <row r="70">
          <cell r="F70">
            <v>2.416</v>
          </cell>
          <cell r="N70">
            <v>44193.5</v>
          </cell>
        </row>
        <row r="71">
          <cell r="F71">
            <v>0.167</v>
          </cell>
        </row>
        <row r="72">
          <cell r="F72">
            <v>3.093</v>
          </cell>
          <cell r="N72">
            <v>44194.708333333336</v>
          </cell>
        </row>
        <row r="73">
          <cell r="F73">
            <v>0.174</v>
          </cell>
        </row>
        <row r="74">
          <cell r="F74">
            <v>2.123</v>
          </cell>
          <cell r="N74">
            <v>43497.75</v>
          </cell>
        </row>
        <row r="75">
          <cell r="F75">
            <v>0.035</v>
          </cell>
        </row>
        <row r="76">
          <cell r="F76">
            <v>2.043</v>
          </cell>
          <cell r="N76">
            <v>44192.75</v>
          </cell>
        </row>
        <row r="77">
          <cell r="F77">
            <v>0.032</v>
          </cell>
        </row>
        <row r="78">
          <cell r="F78">
            <v>3.172</v>
          </cell>
          <cell r="N78">
            <v>44192.75</v>
          </cell>
        </row>
        <row r="79">
          <cell r="F79">
            <v>0.99</v>
          </cell>
        </row>
        <row r="80">
          <cell r="F80">
            <v>1.309</v>
          </cell>
          <cell r="N80">
            <v>44070</v>
          </cell>
        </row>
        <row r="81">
          <cell r="F81">
            <v>0.094</v>
          </cell>
        </row>
        <row r="82">
          <cell r="F82">
            <v>1.741</v>
          </cell>
          <cell r="N82">
            <v>43861.416666666664</v>
          </cell>
        </row>
        <row r="83">
          <cell r="F83">
            <v>0.222</v>
          </cell>
        </row>
        <row r="84">
          <cell r="F84">
            <v>2.58</v>
          </cell>
          <cell r="N84">
            <v>44168.791666666664</v>
          </cell>
        </row>
        <row r="85">
          <cell r="F85">
            <v>0.048</v>
          </cell>
        </row>
        <row r="86">
          <cell r="F86">
            <v>0</v>
          </cell>
          <cell r="N86">
            <v>43496.375</v>
          </cell>
        </row>
        <row r="87">
          <cell r="F87">
            <v>2.926</v>
          </cell>
        </row>
        <row r="88">
          <cell r="F88">
            <v>0.032</v>
          </cell>
        </row>
        <row r="89">
          <cell r="F89">
            <v>0</v>
          </cell>
          <cell r="N89">
            <v>43503.416666666664</v>
          </cell>
        </row>
        <row r="90">
          <cell r="F90">
            <v>4.016</v>
          </cell>
        </row>
        <row r="91">
          <cell r="F91">
            <v>0</v>
          </cell>
          <cell r="N91">
            <v>43825.416666666664</v>
          </cell>
        </row>
        <row r="92">
          <cell r="F92">
            <v>3.708</v>
          </cell>
        </row>
        <row r="93">
          <cell r="F93">
            <v>0</v>
          </cell>
          <cell r="N93">
            <v>43500.458333333336</v>
          </cell>
        </row>
        <row r="94">
          <cell r="F94">
            <v>2.326</v>
          </cell>
        </row>
        <row r="95">
          <cell r="F95">
            <v>0</v>
          </cell>
          <cell r="N95">
            <v>43509.708333333336</v>
          </cell>
        </row>
        <row r="96">
          <cell r="F96">
            <v>3.71</v>
          </cell>
        </row>
        <row r="97">
          <cell r="F97">
            <v>0.152</v>
          </cell>
        </row>
        <row r="98">
          <cell r="F98">
            <v>0</v>
          </cell>
          <cell r="N98">
            <v>43502.416666666664</v>
          </cell>
        </row>
        <row r="99">
          <cell r="F99">
            <v>3.439</v>
          </cell>
        </row>
        <row r="100">
          <cell r="F100">
            <v>0</v>
          </cell>
          <cell r="N100">
            <v>43497.541666666664</v>
          </cell>
        </row>
        <row r="101">
          <cell r="F101">
            <v>1.084</v>
          </cell>
        </row>
        <row r="102">
          <cell r="F102">
            <v>0</v>
          </cell>
          <cell r="N102">
            <v>43731.458333333336</v>
          </cell>
        </row>
        <row r="103">
          <cell r="F103">
            <v>2.329</v>
          </cell>
        </row>
        <row r="104">
          <cell r="F104">
            <v>0</v>
          </cell>
          <cell r="N104">
            <v>43474.875</v>
          </cell>
        </row>
        <row r="105">
          <cell r="F105">
            <v>3.948</v>
          </cell>
        </row>
        <row r="106">
          <cell r="F106">
            <v>0</v>
          </cell>
          <cell r="N106">
            <v>43478.666666666664</v>
          </cell>
        </row>
        <row r="107">
          <cell r="F107">
            <v>3.052</v>
          </cell>
        </row>
        <row r="108">
          <cell r="F108">
            <v>0</v>
          </cell>
          <cell r="N108">
            <v>43498.791666666664</v>
          </cell>
        </row>
        <row r="109">
          <cell r="F109">
            <v>1.739</v>
          </cell>
        </row>
        <row r="110">
          <cell r="F110">
            <v>0</v>
          </cell>
          <cell r="N110">
            <v>43498.25</v>
          </cell>
        </row>
        <row r="111">
          <cell r="F111">
            <v>1.229</v>
          </cell>
        </row>
        <row r="112">
          <cell r="F112">
            <v>0</v>
          </cell>
          <cell r="N112">
            <v>43497.875</v>
          </cell>
        </row>
        <row r="113">
          <cell r="F113">
            <v>2.532</v>
          </cell>
        </row>
        <row r="114">
          <cell r="F114">
            <v>0</v>
          </cell>
          <cell r="N114">
            <v>43509.708333333336</v>
          </cell>
        </row>
        <row r="115">
          <cell r="F115">
            <v>3.744</v>
          </cell>
        </row>
        <row r="116">
          <cell r="F116">
            <v>0</v>
          </cell>
          <cell r="N116">
            <v>43700.833333333336</v>
          </cell>
        </row>
        <row r="117">
          <cell r="F117">
            <v>3.972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7.2018г."/>
      <sheetName val="01.10.2018г."/>
      <sheetName val="01.01.2019г. "/>
      <sheetName val="01.04.2019г. "/>
      <sheetName val="01.07.2019г."/>
      <sheetName val="01.10.2019г. "/>
      <sheetName val="01.01.2020г. "/>
      <sheetName val="01.04.2020г. "/>
      <sheetName val="01.07.2020г."/>
      <sheetName val="01.10.2020г."/>
      <sheetName val="01.01.2021г."/>
      <sheetName val="01.04.2021г."/>
    </sheetNames>
    <sheetDataSet>
      <sheetData sheetId="1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44181.75</v>
          </cell>
        </row>
        <row r="7">
          <cell r="D7">
            <v>6.3</v>
          </cell>
          <cell r="E7">
            <v>1.75</v>
          </cell>
          <cell r="F7">
            <v>8.36009</v>
          </cell>
          <cell r="G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44181.666666666664</v>
          </cell>
        </row>
        <row r="9">
          <cell r="D9">
            <v>10</v>
          </cell>
          <cell r="E9">
            <v>4.57</v>
          </cell>
          <cell r="F9">
            <v>21.99158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44181.708333333336</v>
          </cell>
        </row>
        <row r="11">
          <cell r="D11">
            <v>10</v>
          </cell>
          <cell r="E11">
            <v>2.53</v>
          </cell>
          <cell r="F11">
            <v>12.087050000000001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44181.541666666664</v>
          </cell>
        </row>
        <row r="13">
          <cell r="D13">
            <v>6.3</v>
          </cell>
          <cell r="E13">
            <v>0.08</v>
          </cell>
          <cell r="F13">
            <v>1.9469999999999998</v>
          </cell>
          <cell r="G13">
            <v>4.273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44181.583333333336</v>
          </cell>
        </row>
        <row r="15">
          <cell r="D15">
            <v>6.3</v>
          </cell>
          <cell r="E15">
            <v>0.15</v>
          </cell>
          <cell r="F15">
            <v>0.52</v>
          </cell>
          <cell r="G15">
            <v>5.629999999999999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44181.625</v>
          </cell>
        </row>
        <row r="17">
          <cell r="D17">
            <v>4</v>
          </cell>
          <cell r="E17">
            <v>0.48</v>
          </cell>
          <cell r="F17">
            <v>2.1799999999999997</v>
          </cell>
          <cell r="G17">
            <v>1.3400000000000003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 t="str">
            <v>-</v>
          </cell>
        </row>
        <row r="19">
          <cell r="D19">
            <v>4</v>
          </cell>
          <cell r="E19">
            <v>0</v>
          </cell>
          <cell r="F19">
            <v>0.66</v>
          </cell>
          <cell r="G19">
            <v>3.34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44181.833333333336</v>
          </cell>
        </row>
        <row r="21">
          <cell r="D21">
            <v>6.3</v>
          </cell>
          <cell r="E21">
            <v>1</v>
          </cell>
          <cell r="F21">
            <v>0.89</v>
          </cell>
          <cell r="G21">
            <v>4.41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44181.291666666664</v>
          </cell>
        </row>
        <row r="23">
          <cell r="D23">
            <v>6.3</v>
          </cell>
          <cell r="E23">
            <v>1.19</v>
          </cell>
          <cell r="F23">
            <v>4.235</v>
          </cell>
          <cell r="G23">
            <v>0.8749999999999991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44181.791666666664</v>
          </cell>
        </row>
        <row r="25">
          <cell r="D25">
            <v>4</v>
          </cell>
          <cell r="E25">
            <v>0.29</v>
          </cell>
          <cell r="F25">
            <v>1.87</v>
          </cell>
          <cell r="G25">
            <v>1.8399999999999999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44181.458333333336</v>
          </cell>
        </row>
        <row r="27">
          <cell r="D27">
            <v>4</v>
          </cell>
          <cell r="E27">
            <v>0.47</v>
          </cell>
          <cell r="F27">
            <v>1.69</v>
          </cell>
          <cell r="G27">
            <v>1.8400000000000003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44181.541666666664</v>
          </cell>
        </row>
        <row r="29">
          <cell r="D29">
            <v>4</v>
          </cell>
          <cell r="E29">
            <v>1.36</v>
          </cell>
          <cell r="F29">
            <v>8.703000000000001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44181.625</v>
          </cell>
        </row>
        <row r="31">
          <cell r="D31">
            <v>4</v>
          </cell>
          <cell r="E31">
            <v>0.61</v>
          </cell>
          <cell r="F31">
            <v>0.36</v>
          </cell>
          <cell r="G31">
            <v>3.0300000000000002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44181.583333333336</v>
          </cell>
        </row>
        <row r="33">
          <cell r="D33">
            <v>6.3</v>
          </cell>
          <cell r="E33">
            <v>1.04</v>
          </cell>
          <cell r="F33">
            <v>4</v>
          </cell>
          <cell r="G33">
            <v>1.2599999999999998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44181.625</v>
          </cell>
        </row>
        <row r="35">
          <cell r="D35">
            <v>6.3</v>
          </cell>
          <cell r="E35">
            <v>2.45</v>
          </cell>
          <cell r="F35">
            <v>8.95</v>
          </cell>
          <cell r="G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18" sqref="F8:H118"/>
    </sheetView>
  </sheetViews>
  <sheetFormatPr defaultColWidth="9.140625" defaultRowHeight="12.75"/>
  <cols>
    <col min="1" max="1" width="5.00390625" style="9" customWidth="1"/>
    <col min="2" max="2" width="9.7109375" style="71" customWidth="1"/>
    <col min="3" max="3" width="10.28125" style="71" customWidth="1"/>
    <col min="4" max="4" width="8.7109375" style="9" customWidth="1"/>
    <col min="5" max="5" width="10.28125" style="69" customWidth="1"/>
    <col min="6" max="6" width="9.7109375" style="82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134" t="s">
        <v>90</v>
      </c>
      <c r="B3" s="134"/>
      <c r="C3" s="134"/>
      <c r="D3" s="134"/>
      <c r="E3" s="134"/>
      <c r="F3" s="134"/>
      <c r="G3" s="134"/>
      <c r="H3" s="134"/>
      <c r="I3" s="134"/>
      <c r="J3" s="73"/>
    </row>
    <row r="4" spans="1:10" ht="9.75" customHeight="1">
      <c r="A4" s="10"/>
      <c r="B4" s="72"/>
      <c r="C4" s="72"/>
      <c r="D4" s="72"/>
      <c r="E4" s="72"/>
      <c r="F4" s="83"/>
      <c r="G4" s="72"/>
      <c r="H4" s="72"/>
      <c r="I4" s="72"/>
      <c r="J4" s="72"/>
    </row>
    <row r="5" spans="1:9" ht="13.5" customHeight="1" thickBot="1">
      <c r="A5" s="133" t="s">
        <v>441</v>
      </c>
      <c r="B5" s="133"/>
      <c r="C5" s="133"/>
      <c r="D5" s="133"/>
      <c r="E5" s="133"/>
      <c r="F5" s="133"/>
      <c r="G5" s="133"/>
      <c r="H5" s="133"/>
      <c r="I5" s="133"/>
    </row>
    <row r="6" spans="1:14" ht="12.75" customHeight="1">
      <c r="A6" s="137" t="s">
        <v>86</v>
      </c>
      <c r="B6" s="139" t="s">
        <v>71</v>
      </c>
      <c r="C6" s="140"/>
      <c r="D6" s="142" t="s">
        <v>64</v>
      </c>
      <c r="E6" s="139" t="s">
        <v>79</v>
      </c>
      <c r="F6" s="157" t="s">
        <v>89</v>
      </c>
      <c r="G6" s="150" t="s">
        <v>83</v>
      </c>
      <c r="H6" s="157" t="s">
        <v>80</v>
      </c>
      <c r="I6" s="152" t="s">
        <v>88</v>
      </c>
      <c r="J6" s="154" t="s">
        <v>87</v>
      </c>
      <c r="K6" s="156"/>
      <c r="L6" s="11"/>
      <c r="M6" s="11"/>
      <c r="N6" s="149"/>
    </row>
    <row r="7" spans="1:14" ht="114" customHeight="1" thickBot="1">
      <c r="A7" s="138"/>
      <c r="B7" s="141"/>
      <c r="C7" s="141"/>
      <c r="D7" s="143"/>
      <c r="E7" s="141"/>
      <c r="F7" s="161"/>
      <c r="G7" s="151"/>
      <c r="H7" s="158"/>
      <c r="I7" s="153"/>
      <c r="J7" s="155"/>
      <c r="K7" s="156"/>
      <c r="L7" s="11"/>
      <c r="M7" s="11"/>
      <c r="N7" s="149"/>
    </row>
    <row r="8" spans="1:11" s="6" customFormat="1" ht="18.75" customHeight="1">
      <c r="A8" s="144" t="s">
        <v>0</v>
      </c>
      <c r="B8" s="139" t="s">
        <v>97</v>
      </c>
      <c r="C8" s="139"/>
      <c r="D8" s="12" t="s">
        <v>58</v>
      </c>
      <c r="E8" s="13">
        <v>10</v>
      </c>
      <c r="F8" s="24">
        <f>'[2]Лист3'!F7</f>
        <v>4.063</v>
      </c>
      <c r="G8" s="14">
        <v>0.325</v>
      </c>
      <c r="H8" s="14">
        <v>5.612</v>
      </c>
      <c r="I8" s="147" t="s">
        <v>84</v>
      </c>
      <c r="J8" s="190">
        <f>'[2]Лист3'!N7</f>
        <v>44137.791666666664</v>
      </c>
      <c r="K8" s="16"/>
    </row>
    <row r="9" spans="1:11" ht="18.75" customHeight="1" thickBot="1">
      <c r="A9" s="145"/>
      <c r="B9" s="146"/>
      <c r="C9" s="146"/>
      <c r="D9" s="17" t="s">
        <v>63</v>
      </c>
      <c r="E9" s="18">
        <v>1.4</v>
      </c>
      <c r="F9" s="19">
        <f>'[2]Лист3'!F8</f>
        <v>0.022</v>
      </c>
      <c r="G9" s="85">
        <v>0.039</v>
      </c>
      <c r="H9" s="20">
        <v>1.339</v>
      </c>
      <c r="I9" s="148"/>
      <c r="J9" s="178"/>
      <c r="K9" s="16"/>
    </row>
    <row r="10" spans="1:11" s="6" customFormat="1" ht="18.75" customHeight="1">
      <c r="A10" s="144" t="s">
        <v>1</v>
      </c>
      <c r="B10" s="139" t="s">
        <v>98</v>
      </c>
      <c r="C10" s="139"/>
      <c r="D10" s="12" t="s">
        <v>58</v>
      </c>
      <c r="E10" s="21">
        <v>10</v>
      </c>
      <c r="F10" s="13">
        <f>'[2]Лист3'!F9</f>
        <v>2.812</v>
      </c>
      <c r="G10" s="14">
        <v>0.722</v>
      </c>
      <c r="H10" s="14">
        <v>6.466000000000001</v>
      </c>
      <c r="I10" s="147" t="s">
        <v>72</v>
      </c>
      <c r="J10" s="190">
        <f>'[2]Лист3'!N9</f>
        <v>43985.5</v>
      </c>
      <c r="K10" s="16"/>
    </row>
    <row r="11" spans="1:11" ht="18.75" customHeight="1" thickBot="1">
      <c r="A11" s="145"/>
      <c r="B11" s="146"/>
      <c r="C11" s="146"/>
      <c r="D11" s="17" t="s">
        <v>63</v>
      </c>
      <c r="E11" s="18">
        <v>0.56</v>
      </c>
      <c r="F11" s="19">
        <f>'[2]Лист3'!F10</f>
        <v>0.405</v>
      </c>
      <c r="G11" s="85">
        <v>0.005</v>
      </c>
      <c r="H11" s="20">
        <v>0.15000000000000002</v>
      </c>
      <c r="I11" s="148"/>
      <c r="J11" s="178"/>
      <c r="K11" s="16"/>
    </row>
    <row r="12" spans="1:11" s="6" customFormat="1" ht="18.75" customHeight="1">
      <c r="A12" s="159" t="s">
        <v>2</v>
      </c>
      <c r="B12" s="160" t="s">
        <v>99</v>
      </c>
      <c r="C12" s="160"/>
      <c r="D12" s="22" t="s">
        <v>58</v>
      </c>
      <c r="E12" s="23">
        <v>10</v>
      </c>
      <c r="F12" s="24">
        <f>'[2]Лист3'!F11</f>
        <v>3.96</v>
      </c>
      <c r="G12" s="25">
        <v>0.164</v>
      </c>
      <c r="H12" s="25">
        <v>5.876</v>
      </c>
      <c r="I12" s="147" t="s">
        <v>75</v>
      </c>
      <c r="J12" s="190">
        <f>'[2]Лист3'!N11</f>
        <v>43496.833333333336</v>
      </c>
      <c r="K12" s="16"/>
    </row>
    <row r="13" spans="1:12" ht="18.75" customHeight="1" thickBot="1">
      <c r="A13" s="145"/>
      <c r="B13" s="146"/>
      <c r="C13" s="146"/>
      <c r="D13" s="17" t="s">
        <v>63</v>
      </c>
      <c r="E13" s="18">
        <v>0.882</v>
      </c>
      <c r="F13" s="19">
        <f>'[2]Лист3'!F12</f>
        <v>0.461</v>
      </c>
      <c r="G13" s="85">
        <v>1.425</v>
      </c>
      <c r="H13" s="20">
        <v>0</v>
      </c>
      <c r="I13" s="148"/>
      <c r="J13" s="178"/>
      <c r="K13" s="16"/>
      <c r="L13" s="26"/>
    </row>
    <row r="14" spans="1:11" s="29" customFormat="1" ht="18.75" customHeight="1">
      <c r="A14" s="144" t="s">
        <v>3</v>
      </c>
      <c r="B14" s="139" t="s">
        <v>100</v>
      </c>
      <c r="C14" s="139"/>
      <c r="D14" s="27" t="s">
        <v>58</v>
      </c>
      <c r="E14" s="28">
        <v>10</v>
      </c>
      <c r="F14" s="13">
        <f>'[2]Лист3'!F13</f>
        <v>5.885</v>
      </c>
      <c r="G14" s="14">
        <v>1.453</v>
      </c>
      <c r="H14" s="14">
        <v>2.662</v>
      </c>
      <c r="I14" s="147" t="s">
        <v>82</v>
      </c>
      <c r="J14" s="190">
        <f>'[2]Лист3'!N13</f>
        <v>43808.625</v>
      </c>
      <c r="K14" s="16"/>
    </row>
    <row r="15" spans="1:11" ht="18.75" customHeight="1" thickBot="1">
      <c r="A15" s="145"/>
      <c r="B15" s="146"/>
      <c r="C15" s="146"/>
      <c r="D15" s="17" t="s">
        <v>63</v>
      </c>
      <c r="E15" s="18">
        <v>1.4</v>
      </c>
      <c r="F15" s="19">
        <f>'[2]Лист3'!F14</f>
        <v>0.273</v>
      </c>
      <c r="G15" s="85">
        <v>0</v>
      </c>
      <c r="H15" s="20">
        <v>1.1269999999999998</v>
      </c>
      <c r="I15" s="148"/>
      <c r="J15" s="178"/>
      <c r="K15" s="16"/>
    </row>
    <row r="16" spans="1:11" s="29" customFormat="1" ht="18.75" customHeight="1">
      <c r="A16" s="159" t="s">
        <v>4</v>
      </c>
      <c r="B16" s="162" t="s">
        <v>101</v>
      </c>
      <c r="C16" s="160"/>
      <c r="D16" s="30" t="s">
        <v>58</v>
      </c>
      <c r="E16" s="31">
        <v>10</v>
      </c>
      <c r="F16" s="24">
        <f>'[2]Лист3'!F15</f>
        <v>5.712</v>
      </c>
      <c r="G16" s="25">
        <v>2.3966000000000003</v>
      </c>
      <c r="H16" s="25">
        <v>1.8914</v>
      </c>
      <c r="I16" s="147" t="s">
        <v>30</v>
      </c>
      <c r="J16" s="190">
        <f>'[2]Лист3'!N15</f>
        <v>44192.708333333336</v>
      </c>
      <c r="K16" s="16"/>
    </row>
    <row r="17" spans="1:11" ht="18.75" customHeight="1" thickBot="1">
      <c r="A17" s="145"/>
      <c r="B17" s="146"/>
      <c r="C17" s="146"/>
      <c r="D17" s="17" t="s">
        <v>63</v>
      </c>
      <c r="E17" s="18">
        <v>1.4</v>
      </c>
      <c r="F17" s="19">
        <f>'[2]Лист3'!F16</f>
        <v>0.172</v>
      </c>
      <c r="G17" s="85">
        <v>0</v>
      </c>
      <c r="H17" s="20">
        <v>1.228</v>
      </c>
      <c r="I17" s="148"/>
      <c r="J17" s="178"/>
      <c r="K17" s="16"/>
    </row>
    <row r="18" spans="1:13" s="29" customFormat="1" ht="18.75" customHeight="1">
      <c r="A18" s="144" t="s">
        <v>5</v>
      </c>
      <c r="B18" s="139" t="s">
        <v>102</v>
      </c>
      <c r="C18" s="139"/>
      <c r="D18" s="27" t="s">
        <v>58</v>
      </c>
      <c r="E18" s="28">
        <v>10</v>
      </c>
      <c r="F18" s="24">
        <f>'[2]Лист3'!F17</f>
        <v>3.926</v>
      </c>
      <c r="G18" s="14">
        <v>0.2</v>
      </c>
      <c r="H18" s="14">
        <v>5.874</v>
      </c>
      <c r="I18" s="147" t="s">
        <v>31</v>
      </c>
      <c r="J18" s="190">
        <f>'[2]Лист3'!N17</f>
        <v>43986.791666666664</v>
      </c>
      <c r="K18" s="16"/>
      <c r="L18" s="165"/>
      <c r="M18" s="165"/>
    </row>
    <row r="19" spans="1:13" ht="18.75" customHeight="1" thickBot="1">
      <c r="A19" s="163"/>
      <c r="B19" s="164"/>
      <c r="C19" s="164"/>
      <c r="D19" s="32" t="s">
        <v>63</v>
      </c>
      <c r="E19" s="33">
        <v>0.882</v>
      </c>
      <c r="F19" s="34">
        <f>'[2]Лист3'!F18</f>
        <v>0.28</v>
      </c>
      <c r="G19" s="86">
        <v>0</v>
      </c>
      <c r="H19" s="35">
        <v>0.602</v>
      </c>
      <c r="I19" s="148"/>
      <c r="J19" s="178"/>
      <c r="K19" s="16"/>
      <c r="L19" s="165"/>
      <c r="M19" s="165"/>
    </row>
    <row r="20" spans="1:12" s="29" customFormat="1" ht="18.75" customHeight="1">
      <c r="A20" s="144" t="s">
        <v>6</v>
      </c>
      <c r="B20" s="139" t="s">
        <v>103</v>
      </c>
      <c r="C20" s="139"/>
      <c r="D20" s="27" t="s">
        <v>58</v>
      </c>
      <c r="E20" s="28">
        <v>10</v>
      </c>
      <c r="F20" s="13">
        <f>'[2]Лист3'!F19</f>
        <v>2.906</v>
      </c>
      <c r="G20" s="14">
        <v>1.571</v>
      </c>
      <c r="H20" s="14">
        <v>5.523</v>
      </c>
      <c r="I20" s="147" t="s">
        <v>32</v>
      </c>
      <c r="J20" s="190">
        <f>'[2]Лист3'!N19</f>
        <v>43985.541666666664</v>
      </c>
      <c r="K20" s="16"/>
      <c r="L20" s="36"/>
    </row>
    <row r="21" spans="1:11" ht="18.75" customHeight="1" thickBot="1">
      <c r="A21" s="145"/>
      <c r="B21" s="146"/>
      <c r="C21" s="146"/>
      <c r="D21" s="17" t="s">
        <v>63</v>
      </c>
      <c r="E21" s="18">
        <v>1.4</v>
      </c>
      <c r="F21" s="19">
        <f>'[2]Лист3'!F20</f>
        <v>0.247</v>
      </c>
      <c r="G21" s="85">
        <v>0</v>
      </c>
      <c r="H21" s="20">
        <v>1.153</v>
      </c>
      <c r="I21" s="148"/>
      <c r="J21" s="178"/>
      <c r="K21" s="16"/>
    </row>
    <row r="22" spans="1:12" s="29" customFormat="1" ht="18.75" customHeight="1">
      <c r="A22" s="144" t="s">
        <v>7</v>
      </c>
      <c r="B22" s="157" t="s">
        <v>104</v>
      </c>
      <c r="C22" s="157"/>
      <c r="D22" s="27" t="s">
        <v>58</v>
      </c>
      <c r="E22" s="37">
        <v>10</v>
      </c>
      <c r="F22" s="13">
        <f>'[2]Лист3'!F21</f>
        <v>3.864</v>
      </c>
      <c r="G22" s="14">
        <v>2.2140000000000004</v>
      </c>
      <c r="H22" s="14">
        <v>3.9219999999999997</v>
      </c>
      <c r="I22" s="147" t="s">
        <v>33</v>
      </c>
      <c r="J22" s="190">
        <f>'[2]Лист3'!N21</f>
        <v>43721.791666666664</v>
      </c>
      <c r="K22" s="16"/>
      <c r="L22" s="36"/>
    </row>
    <row r="23" spans="1:14" ht="18.75" customHeight="1" thickBot="1">
      <c r="A23" s="145"/>
      <c r="B23" s="161"/>
      <c r="C23" s="161"/>
      <c r="D23" s="17" t="s">
        <v>63</v>
      </c>
      <c r="E23" s="18">
        <v>1.4</v>
      </c>
      <c r="F23" s="19">
        <f>'[2]Лист3'!F22</f>
        <v>0.28</v>
      </c>
      <c r="G23" s="85">
        <v>0.1</v>
      </c>
      <c r="H23" s="20">
        <v>1.0199999999999998</v>
      </c>
      <c r="I23" s="148"/>
      <c r="J23" s="178"/>
      <c r="K23" s="16"/>
      <c r="L23" s="38"/>
      <c r="M23" s="38"/>
      <c r="N23" s="38"/>
    </row>
    <row r="24" spans="1:16" s="29" customFormat="1" ht="18.75" customHeight="1">
      <c r="A24" s="144" t="s">
        <v>8</v>
      </c>
      <c r="B24" s="139" t="s">
        <v>105</v>
      </c>
      <c r="C24" s="139"/>
      <c r="D24" s="27" t="s">
        <v>58</v>
      </c>
      <c r="E24" s="37">
        <v>10</v>
      </c>
      <c r="F24" s="13">
        <f>'[2]Лист3'!F23</f>
        <v>2.937</v>
      </c>
      <c r="G24" s="14">
        <v>0.675</v>
      </c>
      <c r="H24" s="14">
        <v>6.388000000000001</v>
      </c>
      <c r="I24" s="147" t="s">
        <v>34</v>
      </c>
      <c r="J24" s="190">
        <f>'[2]Лист3'!N23</f>
        <v>44038.916666666664</v>
      </c>
      <c r="K24" s="16"/>
      <c r="L24" s="39"/>
      <c r="M24" s="39"/>
      <c r="N24" s="39"/>
      <c r="O24" s="40"/>
      <c r="P24" s="40"/>
    </row>
    <row r="25" spans="1:16" ht="18.75" customHeight="1" thickBot="1">
      <c r="A25" s="145"/>
      <c r="B25" s="146"/>
      <c r="C25" s="146"/>
      <c r="D25" s="17" t="s">
        <v>63</v>
      </c>
      <c r="E25" s="18">
        <v>1.4</v>
      </c>
      <c r="F25" s="19">
        <f>'[2]Лист3'!F24</f>
        <v>0.41</v>
      </c>
      <c r="G25" s="85">
        <v>0</v>
      </c>
      <c r="H25" s="20">
        <v>0.99</v>
      </c>
      <c r="I25" s="148"/>
      <c r="J25" s="178"/>
      <c r="K25" s="16"/>
      <c r="L25" s="38"/>
      <c r="M25" s="38"/>
      <c r="N25" s="38"/>
      <c r="O25" s="41"/>
      <c r="P25" s="41"/>
    </row>
    <row r="26" spans="1:14" s="29" customFormat="1" ht="18.75" customHeight="1">
      <c r="A26" s="144" t="s">
        <v>9</v>
      </c>
      <c r="B26" s="139" t="s">
        <v>106</v>
      </c>
      <c r="C26" s="139"/>
      <c r="D26" s="27" t="s">
        <v>58</v>
      </c>
      <c r="E26" s="37">
        <v>10</v>
      </c>
      <c r="F26" s="13">
        <f>'[2]Лист3'!F25</f>
        <v>6.396</v>
      </c>
      <c r="G26" s="14">
        <v>2.204</v>
      </c>
      <c r="H26" s="14">
        <v>1.4</v>
      </c>
      <c r="I26" s="147" t="s">
        <v>35</v>
      </c>
      <c r="J26" s="190">
        <f>'[2]Лист3'!N25</f>
        <v>44195</v>
      </c>
      <c r="K26" s="16"/>
      <c r="L26" s="39"/>
      <c r="M26" s="39"/>
      <c r="N26" s="39"/>
    </row>
    <row r="27" spans="1:14" ht="18.75" customHeight="1" thickBot="1">
      <c r="A27" s="145"/>
      <c r="B27" s="146"/>
      <c r="C27" s="146"/>
      <c r="D27" s="17" t="s">
        <v>63</v>
      </c>
      <c r="E27" s="18">
        <v>0.882</v>
      </c>
      <c r="F27" s="19">
        <f>'[2]Лист3'!F26</f>
        <v>0.139</v>
      </c>
      <c r="G27" s="85">
        <v>0</v>
      </c>
      <c r="H27" s="20">
        <v>0.743</v>
      </c>
      <c r="I27" s="148"/>
      <c r="J27" s="178"/>
      <c r="K27" s="16"/>
      <c r="L27" s="38"/>
      <c r="M27" s="38"/>
      <c r="N27" s="38"/>
    </row>
    <row r="28" spans="1:11" s="29" customFormat="1" ht="18.75" customHeight="1">
      <c r="A28" s="144" t="s">
        <v>10</v>
      </c>
      <c r="B28" s="139" t="s">
        <v>147</v>
      </c>
      <c r="C28" s="139"/>
      <c r="D28" s="27" t="s">
        <v>58</v>
      </c>
      <c r="E28" s="37">
        <v>10</v>
      </c>
      <c r="F28" s="13">
        <f>'[2]Лист3'!F27</f>
        <v>2.102</v>
      </c>
      <c r="G28" s="14">
        <v>0</v>
      </c>
      <c r="H28" s="14">
        <v>7.898</v>
      </c>
      <c r="I28" s="147" t="s">
        <v>36</v>
      </c>
      <c r="J28" s="190">
        <f>'[2]Лист3'!N27</f>
        <v>43121</v>
      </c>
      <c r="K28" s="16"/>
    </row>
    <row r="29" spans="1:11" ht="18.75" customHeight="1" thickBot="1">
      <c r="A29" s="145"/>
      <c r="B29" s="146"/>
      <c r="C29" s="146"/>
      <c r="D29" s="17" t="s">
        <v>63</v>
      </c>
      <c r="E29" s="18">
        <v>0.882</v>
      </c>
      <c r="F29" s="19">
        <f>'[2]Лист3'!F28</f>
        <v>0.219</v>
      </c>
      <c r="G29" s="85">
        <v>0</v>
      </c>
      <c r="H29" s="20">
        <v>0.663</v>
      </c>
      <c r="I29" s="148"/>
      <c r="J29" s="178"/>
      <c r="K29" s="77"/>
    </row>
    <row r="30" spans="1:11" s="29" customFormat="1" ht="18.75" customHeight="1">
      <c r="A30" s="144" t="s">
        <v>11</v>
      </c>
      <c r="B30" s="139" t="s">
        <v>107</v>
      </c>
      <c r="C30" s="139"/>
      <c r="D30" s="27" t="s">
        <v>58</v>
      </c>
      <c r="E30" s="37">
        <v>10</v>
      </c>
      <c r="F30" s="13">
        <f>'[2]Лист3'!F29</f>
        <v>4.368</v>
      </c>
      <c r="G30" s="14">
        <v>0.658</v>
      </c>
      <c r="H30" s="14">
        <v>4.973999999999999</v>
      </c>
      <c r="I30" s="147" t="s">
        <v>37</v>
      </c>
      <c r="J30" s="190">
        <f>'[2]Лист3'!N29</f>
        <v>44178.75</v>
      </c>
      <c r="K30" s="16"/>
    </row>
    <row r="31" spans="1:11" ht="18.75" customHeight="1" thickBot="1">
      <c r="A31" s="145"/>
      <c r="B31" s="146"/>
      <c r="C31" s="146"/>
      <c r="D31" s="17" t="s">
        <v>63</v>
      </c>
      <c r="E31" s="18">
        <v>0.882</v>
      </c>
      <c r="F31" s="19">
        <f>'[2]Лист3'!F30</f>
        <v>0.372</v>
      </c>
      <c r="G31" s="85">
        <v>0</v>
      </c>
      <c r="H31" s="20">
        <v>0.51</v>
      </c>
      <c r="I31" s="148"/>
      <c r="J31" s="178"/>
      <c r="K31" s="16"/>
    </row>
    <row r="32" spans="1:11" s="29" customFormat="1" ht="18.75" customHeight="1">
      <c r="A32" s="159" t="s">
        <v>12</v>
      </c>
      <c r="B32" s="160" t="s">
        <v>108</v>
      </c>
      <c r="C32" s="160"/>
      <c r="D32" s="30" t="s">
        <v>58</v>
      </c>
      <c r="E32" s="42">
        <v>10</v>
      </c>
      <c r="F32" s="24">
        <f>'[2]Лист3'!F31</f>
        <v>6.326</v>
      </c>
      <c r="G32" s="25">
        <v>2.1173</v>
      </c>
      <c r="H32" s="25">
        <v>1.5567000000000002</v>
      </c>
      <c r="I32" s="147" t="s">
        <v>38</v>
      </c>
      <c r="J32" s="190">
        <f>'[2]Лист3'!N31</f>
        <v>44151.791666666664</v>
      </c>
      <c r="K32" s="16"/>
    </row>
    <row r="33" spans="1:11" ht="18.75" customHeight="1" thickBot="1">
      <c r="A33" s="145"/>
      <c r="B33" s="146"/>
      <c r="C33" s="146"/>
      <c r="D33" s="17" t="s">
        <v>63</v>
      </c>
      <c r="E33" s="18">
        <v>0.882</v>
      </c>
      <c r="F33" s="19">
        <f>'[2]Лист3'!F32</f>
        <v>0.472</v>
      </c>
      <c r="G33" s="85">
        <v>0.25</v>
      </c>
      <c r="H33" s="20">
        <v>0.16000000000000003</v>
      </c>
      <c r="I33" s="148"/>
      <c r="J33" s="178"/>
      <c r="K33" s="16"/>
    </row>
    <row r="34" spans="1:11" s="29" customFormat="1" ht="18.75" customHeight="1">
      <c r="A34" s="144" t="s">
        <v>13</v>
      </c>
      <c r="B34" s="139" t="s">
        <v>109</v>
      </c>
      <c r="C34" s="139"/>
      <c r="D34" s="27" t="s">
        <v>58</v>
      </c>
      <c r="E34" s="37">
        <v>10</v>
      </c>
      <c r="F34" s="13">
        <f>'[2]Лист3'!F33</f>
        <v>5.287</v>
      </c>
      <c r="G34" s="14">
        <v>3.023</v>
      </c>
      <c r="H34" s="14">
        <v>1.69</v>
      </c>
      <c r="I34" s="147" t="s">
        <v>73</v>
      </c>
      <c r="J34" s="190">
        <f>'[2]Лист3'!N33</f>
        <v>43500.708333333336</v>
      </c>
      <c r="K34" s="16"/>
    </row>
    <row r="35" spans="1:11" ht="18.75" customHeight="1" thickBot="1">
      <c r="A35" s="145"/>
      <c r="B35" s="146"/>
      <c r="C35" s="146"/>
      <c r="D35" s="17" t="s">
        <v>63</v>
      </c>
      <c r="E35" s="18">
        <v>1.4</v>
      </c>
      <c r="F35" s="19">
        <f>'[2]Лист3'!F34</f>
        <v>0.424</v>
      </c>
      <c r="G35" s="85">
        <v>0</v>
      </c>
      <c r="H35" s="20">
        <v>0.976</v>
      </c>
      <c r="I35" s="148"/>
      <c r="J35" s="178"/>
      <c r="K35" s="16"/>
    </row>
    <row r="36" spans="1:11" s="29" customFormat="1" ht="18.75" customHeight="1">
      <c r="A36" s="144" t="s">
        <v>14</v>
      </c>
      <c r="B36" s="139" t="s">
        <v>110</v>
      </c>
      <c r="C36" s="139"/>
      <c r="D36" s="27" t="s">
        <v>58</v>
      </c>
      <c r="E36" s="37">
        <v>10</v>
      </c>
      <c r="F36" s="13">
        <f>'[2]Лист3'!F35</f>
        <v>3.277</v>
      </c>
      <c r="G36" s="14">
        <v>0.011</v>
      </c>
      <c r="H36" s="14">
        <v>6.712</v>
      </c>
      <c r="I36" s="147" t="s">
        <v>39</v>
      </c>
      <c r="J36" s="190">
        <f>'[2]Лист3'!N35</f>
        <v>43863.791666666664</v>
      </c>
      <c r="K36" s="16"/>
    </row>
    <row r="37" spans="1:11" ht="18.75" customHeight="1" thickBot="1">
      <c r="A37" s="145"/>
      <c r="B37" s="146"/>
      <c r="C37" s="146"/>
      <c r="D37" s="17" t="s">
        <v>63</v>
      </c>
      <c r="E37" s="18">
        <v>0.882</v>
      </c>
      <c r="F37" s="19">
        <f>'[2]Лист3'!F36</f>
        <v>0.421</v>
      </c>
      <c r="G37" s="85">
        <v>0.015</v>
      </c>
      <c r="H37" s="20">
        <v>0.446</v>
      </c>
      <c r="I37" s="148"/>
      <c r="J37" s="178"/>
      <c r="K37" s="16"/>
    </row>
    <row r="38" spans="1:11" s="29" customFormat="1" ht="18.75" customHeight="1">
      <c r="A38" s="144" t="s">
        <v>15</v>
      </c>
      <c r="B38" s="139" t="s">
        <v>148</v>
      </c>
      <c r="C38" s="139"/>
      <c r="D38" s="27" t="s">
        <v>58</v>
      </c>
      <c r="E38" s="37">
        <v>10</v>
      </c>
      <c r="F38" s="13">
        <f>'[2]Лист3'!F37</f>
        <v>6.074</v>
      </c>
      <c r="G38" s="14">
        <v>1.156</v>
      </c>
      <c r="H38" s="14">
        <v>2.7700000000000005</v>
      </c>
      <c r="I38" s="147" t="s">
        <v>74</v>
      </c>
      <c r="J38" s="190">
        <f>'[2]Лист3'!N37</f>
        <v>44168.625</v>
      </c>
      <c r="K38" s="16"/>
    </row>
    <row r="39" spans="1:11" ht="18.75" customHeight="1" thickBot="1">
      <c r="A39" s="145"/>
      <c r="B39" s="146"/>
      <c r="C39" s="146"/>
      <c r="D39" s="17" t="s">
        <v>63</v>
      </c>
      <c r="E39" s="18">
        <v>1.764</v>
      </c>
      <c r="F39" s="85">
        <f>'[2]Лист3'!F38</f>
        <v>1</v>
      </c>
      <c r="G39" s="85">
        <v>0.035</v>
      </c>
      <c r="H39" s="20">
        <v>0.729</v>
      </c>
      <c r="I39" s="148"/>
      <c r="J39" s="178"/>
      <c r="K39" s="16"/>
    </row>
    <row r="40" spans="1:11" s="29" customFormat="1" ht="18.75" customHeight="1">
      <c r="A40" s="159" t="s">
        <v>16</v>
      </c>
      <c r="B40" s="160" t="s">
        <v>111</v>
      </c>
      <c r="C40" s="160"/>
      <c r="D40" s="30" t="s">
        <v>58</v>
      </c>
      <c r="E40" s="42">
        <v>10</v>
      </c>
      <c r="F40" s="24">
        <f>'[2]Лист3'!F39</f>
        <v>2.559</v>
      </c>
      <c r="G40" s="25">
        <v>1.522</v>
      </c>
      <c r="H40" s="25">
        <v>5.919</v>
      </c>
      <c r="I40" s="147" t="s">
        <v>76</v>
      </c>
      <c r="J40" s="190">
        <f>'[2]Лист3'!N39</f>
        <v>44193.708333333336</v>
      </c>
      <c r="K40" s="16"/>
    </row>
    <row r="41" spans="1:11" ht="18.75" customHeight="1" thickBot="1">
      <c r="A41" s="145"/>
      <c r="B41" s="146"/>
      <c r="C41" s="146"/>
      <c r="D41" s="17" t="s">
        <v>63</v>
      </c>
      <c r="E41" s="18">
        <v>0.882</v>
      </c>
      <c r="F41" s="19">
        <f>'[2]Лист3'!F40</f>
        <v>0.098</v>
      </c>
      <c r="G41" s="85">
        <v>0</v>
      </c>
      <c r="H41" s="20">
        <v>0.784</v>
      </c>
      <c r="I41" s="148"/>
      <c r="J41" s="178"/>
      <c r="K41" s="16"/>
    </row>
    <row r="42" spans="1:11" s="29" customFormat="1" ht="18.75" customHeight="1">
      <c r="A42" s="144" t="s">
        <v>17</v>
      </c>
      <c r="B42" s="157" t="s">
        <v>112</v>
      </c>
      <c r="C42" s="157"/>
      <c r="D42" s="27" t="s">
        <v>58</v>
      </c>
      <c r="E42" s="37">
        <v>10</v>
      </c>
      <c r="F42" s="13">
        <f>'[2]Лист3'!F41</f>
        <v>3.642</v>
      </c>
      <c r="G42" s="14">
        <v>0.571</v>
      </c>
      <c r="H42" s="14">
        <v>5.787000000000001</v>
      </c>
      <c r="I42" s="147" t="s">
        <v>77</v>
      </c>
      <c r="J42" s="190">
        <f>'[2]Лист3'!N41</f>
        <v>44170.541666666664</v>
      </c>
      <c r="K42" s="16"/>
    </row>
    <row r="43" spans="1:11" ht="18.75" customHeight="1" thickBot="1">
      <c r="A43" s="145"/>
      <c r="B43" s="161"/>
      <c r="C43" s="161"/>
      <c r="D43" s="17" t="s">
        <v>63</v>
      </c>
      <c r="E43" s="18">
        <v>0.882</v>
      </c>
      <c r="F43" s="19">
        <f>'[2]Лист3'!F42</f>
        <v>0.015</v>
      </c>
      <c r="G43" s="85">
        <v>0</v>
      </c>
      <c r="H43" s="20">
        <v>0.867</v>
      </c>
      <c r="I43" s="148"/>
      <c r="J43" s="178"/>
      <c r="K43" s="16"/>
    </row>
    <row r="44" spans="1:11" s="29" customFormat="1" ht="18.75" customHeight="1">
      <c r="A44" s="144" t="s">
        <v>19</v>
      </c>
      <c r="B44" s="139" t="s">
        <v>113</v>
      </c>
      <c r="C44" s="139"/>
      <c r="D44" s="27" t="s">
        <v>58</v>
      </c>
      <c r="E44" s="37">
        <v>10</v>
      </c>
      <c r="F44" s="13">
        <f>'[2]Лист3'!F43</f>
        <v>5.121</v>
      </c>
      <c r="G44" s="14">
        <v>0.054</v>
      </c>
      <c r="H44" s="14">
        <v>4.824999999999999</v>
      </c>
      <c r="I44" s="147" t="s">
        <v>40</v>
      </c>
      <c r="J44" s="190">
        <f>'[2]Лист3'!N43</f>
        <v>44192.708333333336</v>
      </c>
      <c r="K44" s="16"/>
    </row>
    <row r="45" spans="1:11" ht="18.75" customHeight="1" thickBot="1">
      <c r="A45" s="145"/>
      <c r="B45" s="146"/>
      <c r="C45" s="146"/>
      <c r="D45" s="17" t="s">
        <v>63</v>
      </c>
      <c r="E45" s="18">
        <v>1.4</v>
      </c>
      <c r="F45" s="19">
        <f>'[2]Лист3'!F44</f>
        <v>0.844</v>
      </c>
      <c r="G45" s="85">
        <v>0.068</v>
      </c>
      <c r="H45" s="20">
        <v>0.48799999999999993</v>
      </c>
      <c r="I45" s="148"/>
      <c r="J45" s="178"/>
      <c r="K45" s="16"/>
    </row>
    <row r="46" spans="1:13" s="6" customFormat="1" ht="18.75" customHeight="1">
      <c r="A46" s="167" t="s">
        <v>18</v>
      </c>
      <c r="B46" s="157" t="s">
        <v>114</v>
      </c>
      <c r="C46" s="157"/>
      <c r="D46" s="12" t="s">
        <v>58</v>
      </c>
      <c r="E46" s="13">
        <v>10</v>
      </c>
      <c r="F46" s="13">
        <f>'[2]Лист3'!F45</f>
        <v>2.065</v>
      </c>
      <c r="G46" s="87">
        <v>0.288</v>
      </c>
      <c r="H46" s="14">
        <v>7.647</v>
      </c>
      <c r="I46" s="147" t="s">
        <v>78</v>
      </c>
      <c r="J46" s="190">
        <f>'[2]Лист3'!N45</f>
        <v>44139.75</v>
      </c>
      <c r="K46" s="16"/>
      <c r="L46" s="169"/>
      <c r="M46" s="169"/>
    </row>
    <row r="47" spans="1:13" s="3" customFormat="1" ht="18.75" customHeight="1" thickBot="1">
      <c r="A47" s="168"/>
      <c r="B47" s="161"/>
      <c r="C47" s="161"/>
      <c r="D47" s="43" t="s">
        <v>63</v>
      </c>
      <c r="E47" s="19">
        <v>0.882</v>
      </c>
      <c r="F47" s="19">
        <f>'[2]Лист3'!F46</f>
        <v>0.128</v>
      </c>
      <c r="G47" s="85">
        <v>0</v>
      </c>
      <c r="H47" s="20">
        <v>0.754</v>
      </c>
      <c r="I47" s="148"/>
      <c r="J47" s="178"/>
      <c r="K47" s="16"/>
      <c r="L47" s="169"/>
      <c r="M47" s="169"/>
    </row>
    <row r="48" spans="1:11" s="29" customFormat="1" ht="18.75" customHeight="1">
      <c r="A48" s="159" t="s">
        <v>20</v>
      </c>
      <c r="B48" s="160" t="s">
        <v>115</v>
      </c>
      <c r="C48" s="160"/>
      <c r="D48" s="30" t="s">
        <v>58</v>
      </c>
      <c r="E48" s="42">
        <v>10</v>
      </c>
      <c r="F48" s="24">
        <f>'[2]Лист3'!F47</f>
        <v>2.982</v>
      </c>
      <c r="G48" s="25">
        <v>1.072</v>
      </c>
      <c r="H48" s="25">
        <v>5.946</v>
      </c>
      <c r="I48" s="147" t="s">
        <v>68</v>
      </c>
      <c r="J48" s="190">
        <f>'[2]Лист3'!N47</f>
        <v>44193.75</v>
      </c>
      <c r="K48" s="16"/>
    </row>
    <row r="49" spans="1:11" ht="18.75" customHeight="1" thickBot="1">
      <c r="A49" s="145"/>
      <c r="B49" s="146"/>
      <c r="C49" s="146"/>
      <c r="D49" s="17" t="s">
        <v>63</v>
      </c>
      <c r="E49" s="18">
        <v>1.4</v>
      </c>
      <c r="F49" s="19">
        <f>'[2]Лист3'!F48</f>
        <v>0.158</v>
      </c>
      <c r="G49" s="85">
        <v>0</v>
      </c>
      <c r="H49" s="20">
        <v>1.242</v>
      </c>
      <c r="I49" s="148"/>
      <c r="J49" s="178"/>
      <c r="K49" s="16"/>
    </row>
    <row r="50" spans="1:11" s="29" customFormat="1" ht="18.75" customHeight="1">
      <c r="A50" s="167" t="s">
        <v>21</v>
      </c>
      <c r="B50" s="139" t="s">
        <v>116</v>
      </c>
      <c r="C50" s="139"/>
      <c r="D50" s="27" t="s">
        <v>58</v>
      </c>
      <c r="E50" s="37">
        <v>10</v>
      </c>
      <c r="F50" s="13">
        <f>'[2]Лист3'!F49</f>
        <v>1.384</v>
      </c>
      <c r="G50" s="14">
        <v>0.504</v>
      </c>
      <c r="H50" s="14">
        <v>8.112</v>
      </c>
      <c r="I50" s="147" t="s">
        <v>57</v>
      </c>
      <c r="J50" s="190">
        <f>'[2]Лист3'!N49</f>
        <v>44168.833333333336</v>
      </c>
      <c r="K50" s="16"/>
    </row>
    <row r="51" spans="1:11" ht="18.75" customHeight="1" thickBot="1">
      <c r="A51" s="145"/>
      <c r="B51" s="146"/>
      <c r="C51" s="146"/>
      <c r="D51" s="17" t="s">
        <v>63</v>
      </c>
      <c r="E51" s="18">
        <v>1.4</v>
      </c>
      <c r="F51" s="19">
        <f>'[2]Лист3'!F50</f>
        <v>0.474</v>
      </c>
      <c r="G51" s="85">
        <v>0</v>
      </c>
      <c r="H51" s="20">
        <v>0.9259999999999999</v>
      </c>
      <c r="I51" s="148"/>
      <c r="J51" s="178"/>
      <c r="K51" s="16"/>
    </row>
    <row r="52" spans="1:11" s="29" customFormat="1" ht="18.75" customHeight="1">
      <c r="A52" s="167" t="s">
        <v>22</v>
      </c>
      <c r="B52" s="139" t="s">
        <v>117</v>
      </c>
      <c r="C52" s="139"/>
      <c r="D52" s="27" t="s">
        <v>58</v>
      </c>
      <c r="E52" s="37">
        <v>10</v>
      </c>
      <c r="F52" s="13">
        <f>'[2]Лист3'!F51</f>
        <v>2.713</v>
      </c>
      <c r="G52" s="14">
        <v>0.876</v>
      </c>
      <c r="H52" s="14">
        <v>6.411</v>
      </c>
      <c r="I52" s="147" t="s">
        <v>81</v>
      </c>
      <c r="J52" s="190">
        <f>'[2]Лист3'!N51</f>
        <v>44192.791666666664</v>
      </c>
      <c r="K52" s="16"/>
    </row>
    <row r="53" spans="1:13" ht="18.75" customHeight="1" thickBot="1">
      <c r="A53" s="145"/>
      <c r="B53" s="146"/>
      <c r="C53" s="146"/>
      <c r="D53" s="17" t="s">
        <v>59</v>
      </c>
      <c r="E53" s="18">
        <v>1.4</v>
      </c>
      <c r="F53" s="19">
        <f>'[2]Лист3'!F52</f>
        <v>0.309</v>
      </c>
      <c r="G53" s="85">
        <v>1.264</v>
      </c>
      <c r="H53" s="20">
        <v>0</v>
      </c>
      <c r="I53" s="148"/>
      <c r="J53" s="178"/>
      <c r="K53" s="16"/>
      <c r="L53" s="170"/>
      <c r="M53" s="170"/>
    </row>
    <row r="54" spans="1:13" ht="18.75" customHeight="1">
      <c r="A54" s="171" t="s">
        <v>23</v>
      </c>
      <c r="B54" s="173" t="s">
        <v>118</v>
      </c>
      <c r="C54" s="174"/>
      <c r="D54" s="30" t="s">
        <v>58</v>
      </c>
      <c r="E54" s="42">
        <v>10</v>
      </c>
      <c r="F54" s="24">
        <f>'[2]Лист3'!F53</f>
        <v>2.817</v>
      </c>
      <c r="G54" s="25">
        <v>0.6751</v>
      </c>
      <c r="H54" s="25">
        <v>6.507899999999999</v>
      </c>
      <c r="I54" s="147" t="s">
        <v>91</v>
      </c>
      <c r="J54" s="190">
        <f>'[2]Лист3'!N53</f>
        <v>44195.875</v>
      </c>
      <c r="K54" s="16"/>
      <c r="L54" s="179"/>
      <c r="M54" s="179"/>
    </row>
    <row r="55" spans="1:13" ht="18.75" customHeight="1" thickBot="1">
      <c r="A55" s="172"/>
      <c r="B55" s="175"/>
      <c r="C55" s="176"/>
      <c r="D55" s="17" t="s">
        <v>63</v>
      </c>
      <c r="E55" s="18">
        <v>1.4</v>
      </c>
      <c r="F55" s="19">
        <f>'[2]Лист3'!F54</f>
        <v>0.341</v>
      </c>
      <c r="G55" s="85">
        <v>0</v>
      </c>
      <c r="H55" s="20">
        <v>1.059</v>
      </c>
      <c r="I55" s="148"/>
      <c r="J55" s="178"/>
      <c r="K55" s="16"/>
      <c r="L55" s="179"/>
      <c r="M55" s="179"/>
    </row>
    <row r="56" spans="1:11" s="29" customFormat="1" ht="18.75" customHeight="1">
      <c r="A56" s="167" t="s">
        <v>24</v>
      </c>
      <c r="B56" s="139" t="s">
        <v>119</v>
      </c>
      <c r="C56" s="139"/>
      <c r="D56" s="27" t="s">
        <v>60</v>
      </c>
      <c r="E56" s="37">
        <v>6</v>
      </c>
      <c r="F56" s="13">
        <f>'[2]Лист3'!F55</f>
        <v>1.972</v>
      </c>
      <c r="G56" s="14">
        <v>0.39</v>
      </c>
      <c r="H56" s="14">
        <v>3.6380000000000003</v>
      </c>
      <c r="I56" s="147" t="s">
        <v>41</v>
      </c>
      <c r="J56" s="190">
        <f>'[2]Лист3'!N55</f>
        <v>43475.625</v>
      </c>
      <c r="K56" s="16"/>
    </row>
    <row r="57" spans="1:11" ht="18.75" customHeight="1" thickBot="1">
      <c r="A57" s="145"/>
      <c r="B57" s="146"/>
      <c r="C57" s="146"/>
      <c r="D57" s="17" t="s">
        <v>63</v>
      </c>
      <c r="E57" s="18">
        <v>0.56</v>
      </c>
      <c r="F57" s="19">
        <f>'[2]Лист3'!F56</f>
        <v>0.005</v>
      </c>
      <c r="G57" s="85">
        <v>0.017</v>
      </c>
      <c r="H57" s="20">
        <v>0.538</v>
      </c>
      <c r="I57" s="148"/>
      <c r="J57" s="178"/>
      <c r="K57" s="16"/>
    </row>
    <row r="58" spans="1:11" s="29" customFormat="1" ht="18.75" customHeight="1">
      <c r="A58" s="180" t="s">
        <v>25</v>
      </c>
      <c r="B58" s="139" t="s">
        <v>120</v>
      </c>
      <c r="C58" s="139"/>
      <c r="D58" s="27" t="s">
        <v>61</v>
      </c>
      <c r="E58" s="37">
        <v>6</v>
      </c>
      <c r="F58" s="13">
        <f>'[2]Лист3'!F57</f>
        <v>2.083</v>
      </c>
      <c r="G58" s="14">
        <v>0</v>
      </c>
      <c r="H58" s="14">
        <v>3.917</v>
      </c>
      <c r="I58" s="147" t="s">
        <v>42</v>
      </c>
      <c r="J58" s="190">
        <f>'[2]Лист3'!N57</f>
        <v>44193.583333333336</v>
      </c>
      <c r="K58" s="16"/>
    </row>
    <row r="59" spans="1:11" ht="21.75" customHeight="1" thickBot="1">
      <c r="A59" s="172"/>
      <c r="B59" s="146"/>
      <c r="C59" s="146"/>
      <c r="D59" s="17" t="s">
        <v>63</v>
      </c>
      <c r="E59" s="18">
        <v>0.882</v>
      </c>
      <c r="F59" s="19">
        <f>'[2]Лист3'!F58</f>
        <v>0.267</v>
      </c>
      <c r="G59" s="85">
        <v>0.014</v>
      </c>
      <c r="H59" s="20">
        <v>0.601</v>
      </c>
      <c r="I59" s="148"/>
      <c r="J59" s="178"/>
      <c r="K59" s="16"/>
    </row>
    <row r="60" spans="1:11" s="29" customFormat="1" ht="18.75" customHeight="1">
      <c r="A60" s="181" t="s">
        <v>26</v>
      </c>
      <c r="B60" s="183" t="s">
        <v>121</v>
      </c>
      <c r="C60" s="184"/>
      <c r="D60" s="30" t="s">
        <v>60</v>
      </c>
      <c r="E60" s="42">
        <v>6</v>
      </c>
      <c r="F60" s="24">
        <f>'[2]Лист3'!F59</f>
        <v>1.808</v>
      </c>
      <c r="G60" s="25">
        <v>0.071</v>
      </c>
      <c r="H60" s="25">
        <v>4.121</v>
      </c>
      <c r="I60" s="147" t="s">
        <v>43</v>
      </c>
      <c r="J60" s="190">
        <f>'[2]Лист3'!N59</f>
        <v>43859.708333333336</v>
      </c>
      <c r="K60" s="16"/>
    </row>
    <row r="61" spans="1:11" ht="18.75" customHeight="1" thickBot="1">
      <c r="A61" s="182"/>
      <c r="B61" s="185"/>
      <c r="C61" s="186"/>
      <c r="D61" s="44" t="s">
        <v>63</v>
      </c>
      <c r="E61" s="18">
        <v>0.882</v>
      </c>
      <c r="F61" s="19">
        <f>'[2]Лист3'!F60</f>
        <v>0.333</v>
      </c>
      <c r="G61" s="85">
        <v>0.04</v>
      </c>
      <c r="H61" s="20">
        <v>0.5089999999999999</v>
      </c>
      <c r="I61" s="148"/>
      <c r="J61" s="178"/>
      <c r="K61" s="16"/>
    </row>
    <row r="62" spans="1:11" s="29" customFormat="1" ht="18.75" customHeight="1">
      <c r="A62" s="187" t="s">
        <v>27</v>
      </c>
      <c r="B62" s="157" t="s">
        <v>122</v>
      </c>
      <c r="C62" s="139"/>
      <c r="D62" s="27" t="s">
        <v>58</v>
      </c>
      <c r="E62" s="37">
        <v>10</v>
      </c>
      <c r="F62" s="13">
        <f>'[2]Лист3'!F61</f>
        <v>1.846</v>
      </c>
      <c r="G62" s="14">
        <v>0.644</v>
      </c>
      <c r="H62" s="14">
        <v>7.51</v>
      </c>
      <c r="I62" s="147" t="s">
        <v>92</v>
      </c>
      <c r="J62" s="190">
        <f>'[2]Лист3'!N61</f>
        <v>43986.5</v>
      </c>
      <c r="K62" s="16"/>
    </row>
    <row r="63" spans="1:11" ht="18.75" customHeight="1" thickBot="1">
      <c r="A63" s="182"/>
      <c r="B63" s="146"/>
      <c r="C63" s="146"/>
      <c r="D63" s="17" t="s">
        <v>63</v>
      </c>
      <c r="E63" s="18">
        <v>0.882</v>
      </c>
      <c r="F63" s="19">
        <f>'[2]Лист3'!F62</f>
        <v>0.111</v>
      </c>
      <c r="G63" s="85">
        <v>0.03</v>
      </c>
      <c r="H63" s="20">
        <v>0.741</v>
      </c>
      <c r="I63" s="148"/>
      <c r="J63" s="178"/>
      <c r="K63" s="16"/>
    </row>
    <row r="64" spans="1:11" ht="18.75" customHeight="1">
      <c r="A64" s="181" t="s">
        <v>28</v>
      </c>
      <c r="B64" s="173" t="s">
        <v>123</v>
      </c>
      <c r="C64" s="174"/>
      <c r="D64" s="30" t="s">
        <v>61</v>
      </c>
      <c r="E64" s="42">
        <v>6</v>
      </c>
      <c r="F64" s="24">
        <f>'[2]Лист3'!F63</f>
        <v>1.228</v>
      </c>
      <c r="G64" s="25">
        <v>0</v>
      </c>
      <c r="H64" s="25">
        <v>4.772</v>
      </c>
      <c r="I64" s="147" t="s">
        <v>85</v>
      </c>
      <c r="J64" s="190">
        <f>'[2]Лист3'!N63</f>
        <v>43860.458333333336</v>
      </c>
      <c r="K64" s="16"/>
    </row>
    <row r="65" spans="1:11" ht="18.75" customHeight="1" thickBot="1">
      <c r="A65" s="182"/>
      <c r="B65" s="175"/>
      <c r="C65" s="176"/>
      <c r="D65" s="17" t="s">
        <v>63</v>
      </c>
      <c r="E65" s="18">
        <v>0.882</v>
      </c>
      <c r="F65" s="19">
        <f>'[2]Лист3'!F64</f>
        <v>0.176</v>
      </c>
      <c r="G65" s="85">
        <v>0</v>
      </c>
      <c r="H65" s="20">
        <v>0.706</v>
      </c>
      <c r="I65" s="148"/>
      <c r="J65" s="178"/>
      <c r="K65" s="16"/>
    </row>
    <row r="66" spans="1:11" ht="18.75" customHeight="1">
      <c r="A66" s="187" t="s">
        <v>29</v>
      </c>
      <c r="B66" s="188" t="s">
        <v>124</v>
      </c>
      <c r="C66" s="189"/>
      <c r="D66" s="45" t="s">
        <v>58</v>
      </c>
      <c r="E66" s="28">
        <v>10</v>
      </c>
      <c r="F66" s="13">
        <f>'[2]Лист3'!F65</f>
        <v>0.333</v>
      </c>
      <c r="G66" s="14">
        <v>0.36999999999999994</v>
      </c>
      <c r="H66" s="14">
        <v>9.297</v>
      </c>
      <c r="I66" s="147" t="s">
        <v>70</v>
      </c>
      <c r="J66" s="190">
        <f>'[2]Лист3'!N65</f>
        <v>44193.458333333336</v>
      </c>
      <c r="K66" s="16"/>
    </row>
    <row r="67" spans="1:11" ht="18.75" customHeight="1" thickBot="1">
      <c r="A67" s="182"/>
      <c r="B67" s="175"/>
      <c r="C67" s="176"/>
      <c r="D67" s="17" t="s">
        <v>63</v>
      </c>
      <c r="E67" s="18">
        <v>0.882</v>
      </c>
      <c r="F67" s="19">
        <f>'[2]Лист3'!F66</f>
        <v>0.051</v>
      </c>
      <c r="G67" s="85">
        <v>0</v>
      </c>
      <c r="H67" s="20">
        <v>0.831</v>
      </c>
      <c r="I67" s="148"/>
      <c r="J67" s="178"/>
      <c r="K67" s="16"/>
    </row>
    <row r="68" spans="1:12" ht="49.5" customHeight="1" thickBot="1">
      <c r="A68" s="46">
        <v>31</v>
      </c>
      <c r="B68" s="135" t="s">
        <v>125</v>
      </c>
      <c r="C68" s="136"/>
      <c r="D68" s="47" t="s">
        <v>58</v>
      </c>
      <c r="E68" s="47">
        <v>10</v>
      </c>
      <c r="F68" s="79">
        <f>'[2]Лист3'!F67</f>
        <v>1.32</v>
      </c>
      <c r="G68" s="132">
        <v>0.04</v>
      </c>
      <c r="H68" s="48">
        <v>8.64</v>
      </c>
      <c r="I68" s="15" t="s">
        <v>96</v>
      </c>
      <c r="J68" s="81">
        <f>'[2]Лист3'!N67</f>
        <v>44190.625</v>
      </c>
      <c r="K68" s="16"/>
      <c r="L68" s="26"/>
    </row>
    <row r="69" spans="1:11" s="29" customFormat="1" ht="22.5" customHeight="1">
      <c r="A69" s="167">
        <v>32</v>
      </c>
      <c r="B69" s="157" t="s">
        <v>126</v>
      </c>
      <c r="C69" s="139"/>
      <c r="D69" s="27" t="s">
        <v>58</v>
      </c>
      <c r="E69" s="37">
        <v>10</v>
      </c>
      <c r="F69" s="13">
        <f>'[2]Лист3'!F68</f>
        <v>1.882</v>
      </c>
      <c r="G69" s="14">
        <v>0.178</v>
      </c>
      <c r="H69" s="14">
        <v>7.94</v>
      </c>
      <c r="I69" s="147" t="s">
        <v>44</v>
      </c>
      <c r="J69" s="190">
        <f>'[2]Лист3'!N68</f>
        <v>43860.416666666664</v>
      </c>
      <c r="K69" s="16"/>
    </row>
    <row r="70" spans="1:11" ht="24" customHeight="1" thickBot="1">
      <c r="A70" s="145"/>
      <c r="B70" s="146"/>
      <c r="C70" s="146"/>
      <c r="D70" s="17" t="s">
        <v>63</v>
      </c>
      <c r="E70" s="18">
        <v>0.882</v>
      </c>
      <c r="F70" s="19">
        <f>'[2]Лист3'!F69</f>
        <v>0.55</v>
      </c>
      <c r="G70" s="85">
        <v>0</v>
      </c>
      <c r="H70" s="20">
        <v>0.33199999999999996</v>
      </c>
      <c r="I70" s="148"/>
      <c r="J70" s="178"/>
      <c r="K70" s="16"/>
    </row>
    <row r="71" spans="1:11" ht="30" customHeight="1">
      <c r="A71" s="180">
        <v>33</v>
      </c>
      <c r="B71" s="188" t="s">
        <v>149</v>
      </c>
      <c r="C71" s="189"/>
      <c r="D71" s="27" t="s">
        <v>60</v>
      </c>
      <c r="E71" s="28">
        <v>8</v>
      </c>
      <c r="F71" s="49">
        <f>'[2]Лист3'!F70</f>
        <v>2.416</v>
      </c>
      <c r="G71" s="49">
        <v>0.05</v>
      </c>
      <c r="H71" s="14">
        <v>5.534</v>
      </c>
      <c r="I71" s="147" t="s">
        <v>95</v>
      </c>
      <c r="J71" s="190">
        <f>'[2]Лист3'!N70</f>
        <v>44193.5</v>
      </c>
      <c r="K71" s="16"/>
    </row>
    <row r="72" spans="1:11" ht="27" customHeight="1" thickBot="1">
      <c r="A72" s="172"/>
      <c r="B72" s="175"/>
      <c r="C72" s="176"/>
      <c r="D72" s="50" t="s">
        <v>63</v>
      </c>
      <c r="E72" s="74">
        <v>1.4</v>
      </c>
      <c r="F72" s="84">
        <f>'[2]Лист3'!F71</f>
        <v>0.167</v>
      </c>
      <c r="G72" s="88">
        <v>0</v>
      </c>
      <c r="H72" s="20">
        <v>1.2329999999999999</v>
      </c>
      <c r="I72" s="148"/>
      <c r="J72" s="178"/>
      <c r="K72" s="16"/>
    </row>
    <row r="73" spans="1:11" s="6" customFormat="1" ht="18.75" customHeight="1">
      <c r="A73" s="167">
        <v>34</v>
      </c>
      <c r="B73" s="157" t="s">
        <v>127</v>
      </c>
      <c r="C73" s="157"/>
      <c r="D73" s="12" t="s">
        <v>61</v>
      </c>
      <c r="E73" s="13">
        <v>6</v>
      </c>
      <c r="F73" s="13">
        <f>'[2]Лист3'!F72</f>
        <v>3.093</v>
      </c>
      <c r="G73" s="14">
        <v>0.629</v>
      </c>
      <c r="H73" s="14">
        <v>2.278</v>
      </c>
      <c r="I73" s="147" t="s">
        <v>65</v>
      </c>
      <c r="J73" s="190">
        <f>'[2]Лист3'!N72</f>
        <v>44194.708333333336</v>
      </c>
      <c r="K73" s="16"/>
    </row>
    <row r="74" spans="1:11" s="3" customFormat="1" ht="18.75" customHeight="1" thickBot="1">
      <c r="A74" s="168"/>
      <c r="B74" s="161"/>
      <c r="C74" s="161"/>
      <c r="D74" s="43" t="s">
        <v>63</v>
      </c>
      <c r="E74" s="19">
        <v>1.4</v>
      </c>
      <c r="F74" s="19">
        <f>'[2]Лист3'!F73</f>
        <v>0.174</v>
      </c>
      <c r="G74" s="85">
        <v>0.145</v>
      </c>
      <c r="H74" s="20">
        <v>1.081</v>
      </c>
      <c r="I74" s="148"/>
      <c r="J74" s="178"/>
      <c r="K74" s="16"/>
    </row>
    <row r="75" spans="1:11" s="29" customFormat="1" ht="18.75" customHeight="1">
      <c r="A75" s="167">
        <v>35</v>
      </c>
      <c r="B75" s="157" t="s">
        <v>128</v>
      </c>
      <c r="C75" s="139"/>
      <c r="D75" s="27" t="s">
        <v>58</v>
      </c>
      <c r="E75" s="37">
        <v>10</v>
      </c>
      <c r="F75" s="24">
        <f>'[2]Лист3'!F74</f>
        <v>2.123</v>
      </c>
      <c r="G75" s="14">
        <v>1.079</v>
      </c>
      <c r="H75" s="14">
        <v>6.798</v>
      </c>
      <c r="I75" s="147" t="s">
        <v>45</v>
      </c>
      <c r="J75" s="190">
        <f>'[2]Лист3'!N74</f>
        <v>43497.75</v>
      </c>
      <c r="K75" s="16"/>
    </row>
    <row r="76" spans="1:11" ht="18.75" customHeight="1" thickBot="1">
      <c r="A76" s="145"/>
      <c r="B76" s="146"/>
      <c r="C76" s="146"/>
      <c r="D76" s="17" t="s">
        <v>63</v>
      </c>
      <c r="E76" s="18">
        <v>0.882</v>
      </c>
      <c r="F76" s="19">
        <f>'[2]Лист3'!F75</f>
        <v>0.035</v>
      </c>
      <c r="G76" s="85">
        <v>0</v>
      </c>
      <c r="H76" s="20">
        <v>0.847</v>
      </c>
      <c r="I76" s="148"/>
      <c r="J76" s="178"/>
      <c r="K76" s="16"/>
    </row>
    <row r="77" spans="1:11" s="29" customFormat="1" ht="18.75" customHeight="1">
      <c r="A77" s="167">
        <v>36</v>
      </c>
      <c r="B77" s="157" t="s">
        <v>150</v>
      </c>
      <c r="C77" s="139"/>
      <c r="D77" s="27" t="s">
        <v>58</v>
      </c>
      <c r="E77" s="37">
        <v>10</v>
      </c>
      <c r="F77" s="13">
        <f>'[2]Лист3'!F76</f>
        <v>2.043</v>
      </c>
      <c r="G77" s="14">
        <v>0.537</v>
      </c>
      <c r="H77" s="14">
        <v>7.42</v>
      </c>
      <c r="I77" s="147" t="s">
        <v>46</v>
      </c>
      <c r="J77" s="190">
        <f>'[2]Лист3'!N76</f>
        <v>44192.75</v>
      </c>
      <c r="K77" s="16"/>
    </row>
    <row r="78" spans="1:11" ht="18.75" customHeight="1" thickBot="1">
      <c r="A78" s="145"/>
      <c r="B78" s="146"/>
      <c r="C78" s="146"/>
      <c r="D78" s="17" t="s">
        <v>63</v>
      </c>
      <c r="E78" s="18">
        <v>0.56</v>
      </c>
      <c r="F78" s="19">
        <f>'[2]Лист3'!F77</f>
        <v>0.032</v>
      </c>
      <c r="G78" s="85">
        <v>0</v>
      </c>
      <c r="H78" s="20">
        <v>0.528</v>
      </c>
      <c r="I78" s="148"/>
      <c r="J78" s="178"/>
      <c r="K78" s="16"/>
    </row>
    <row r="79" spans="1:11" s="29" customFormat="1" ht="18.75" customHeight="1">
      <c r="A79" s="191">
        <v>37</v>
      </c>
      <c r="B79" s="162" t="s">
        <v>129</v>
      </c>
      <c r="C79" s="160"/>
      <c r="D79" s="30" t="s">
        <v>58</v>
      </c>
      <c r="E79" s="42">
        <v>10</v>
      </c>
      <c r="F79" s="13">
        <f>'[2]Лист3'!F78</f>
        <v>3.172</v>
      </c>
      <c r="G79" s="25">
        <v>0.7759999999999999</v>
      </c>
      <c r="H79" s="25">
        <v>6.052</v>
      </c>
      <c r="I79" s="147" t="s">
        <v>47</v>
      </c>
      <c r="J79" s="190">
        <f>'[2]Лист3'!N78</f>
        <v>44192.75</v>
      </c>
      <c r="K79" s="16"/>
    </row>
    <row r="80" spans="1:11" ht="18.75" customHeight="1" thickBot="1">
      <c r="A80" s="145"/>
      <c r="B80" s="146"/>
      <c r="C80" s="146"/>
      <c r="D80" s="17" t="s">
        <v>63</v>
      </c>
      <c r="E80" s="18">
        <v>0.14</v>
      </c>
      <c r="F80" s="19">
        <f>'[2]Лист3'!F79</f>
        <v>0.99</v>
      </c>
      <c r="G80" s="85">
        <v>0</v>
      </c>
      <c r="H80" s="20">
        <v>0</v>
      </c>
      <c r="I80" s="148"/>
      <c r="J80" s="178"/>
      <c r="K80" s="16"/>
    </row>
    <row r="81" spans="1:11" s="29" customFormat="1" ht="25.5" customHeight="1">
      <c r="A81" s="191">
        <v>38</v>
      </c>
      <c r="B81" s="162" t="s">
        <v>130</v>
      </c>
      <c r="C81" s="160"/>
      <c r="D81" s="30" t="s">
        <v>58</v>
      </c>
      <c r="E81" s="42">
        <v>10</v>
      </c>
      <c r="F81" s="24">
        <f>'[2]Лист3'!F80</f>
        <v>1.309</v>
      </c>
      <c r="G81" s="25">
        <v>0.275</v>
      </c>
      <c r="H81" s="25">
        <v>8.416</v>
      </c>
      <c r="I81" s="147" t="s">
        <v>93</v>
      </c>
      <c r="J81" s="190">
        <f>'[2]Лист3'!N80</f>
        <v>44070</v>
      </c>
      <c r="K81" s="16"/>
    </row>
    <row r="82" spans="1:11" ht="27" customHeight="1" thickBot="1">
      <c r="A82" s="163"/>
      <c r="B82" s="164"/>
      <c r="C82" s="164"/>
      <c r="D82" s="32" t="s">
        <v>63</v>
      </c>
      <c r="E82" s="33">
        <v>1.4</v>
      </c>
      <c r="F82" s="34">
        <f>'[2]Лист3'!F81</f>
        <v>0.094</v>
      </c>
      <c r="G82" s="86">
        <v>1.065</v>
      </c>
      <c r="H82" s="35">
        <v>0.24099999999999988</v>
      </c>
      <c r="I82" s="148"/>
      <c r="J82" s="178"/>
      <c r="K82" s="16"/>
    </row>
    <row r="83" spans="1:11" s="29" customFormat="1" ht="18.75" customHeight="1">
      <c r="A83" s="167">
        <v>39</v>
      </c>
      <c r="B83" s="157" t="s">
        <v>131</v>
      </c>
      <c r="C83" s="139"/>
      <c r="D83" s="27" t="s">
        <v>58</v>
      </c>
      <c r="E83" s="37">
        <v>10</v>
      </c>
      <c r="F83" s="13">
        <f>'[2]Лист3'!F82</f>
        <v>1.741</v>
      </c>
      <c r="G83" s="14">
        <v>2.884</v>
      </c>
      <c r="H83" s="14">
        <v>5.375</v>
      </c>
      <c r="I83" s="147" t="s">
        <v>48</v>
      </c>
      <c r="J83" s="190">
        <f>'[2]Лист3'!N82</f>
        <v>43861.416666666664</v>
      </c>
      <c r="K83" s="16"/>
    </row>
    <row r="84" spans="1:11" ht="18.75" customHeight="1" thickBot="1">
      <c r="A84" s="145"/>
      <c r="B84" s="146"/>
      <c r="C84" s="146"/>
      <c r="D84" s="17" t="s">
        <v>63</v>
      </c>
      <c r="E84" s="18">
        <v>0.882</v>
      </c>
      <c r="F84" s="19">
        <f>'[2]Лист3'!F83</f>
        <v>0.222</v>
      </c>
      <c r="G84" s="85">
        <v>0</v>
      </c>
      <c r="H84" s="20">
        <v>0.66</v>
      </c>
      <c r="I84" s="148"/>
      <c r="J84" s="178"/>
      <c r="K84" s="16"/>
    </row>
    <row r="85" spans="1:11" s="29" customFormat="1" ht="18.75" customHeight="1">
      <c r="A85" s="191">
        <v>40</v>
      </c>
      <c r="B85" s="162" t="s">
        <v>151</v>
      </c>
      <c r="C85" s="160"/>
      <c r="D85" s="30" t="s">
        <v>58</v>
      </c>
      <c r="E85" s="42">
        <v>10</v>
      </c>
      <c r="F85" s="24">
        <f>'[2]Лист3'!F84</f>
        <v>2.58</v>
      </c>
      <c r="G85" s="25">
        <v>0.42</v>
      </c>
      <c r="H85" s="25">
        <v>7</v>
      </c>
      <c r="I85" s="147" t="s">
        <v>49</v>
      </c>
      <c r="J85" s="190">
        <f>'[2]Лист3'!N84</f>
        <v>44168.791666666664</v>
      </c>
      <c r="K85" s="16"/>
    </row>
    <row r="86" spans="1:11" ht="18.75" customHeight="1" thickBot="1">
      <c r="A86" s="163"/>
      <c r="B86" s="164"/>
      <c r="C86" s="164"/>
      <c r="D86" s="32" t="s">
        <v>63</v>
      </c>
      <c r="E86" s="33">
        <v>0.56</v>
      </c>
      <c r="F86" s="34">
        <f>'[2]Лист3'!F85</f>
        <v>0.048</v>
      </c>
      <c r="G86" s="86">
        <v>0.0434</v>
      </c>
      <c r="H86" s="35">
        <v>0.4686</v>
      </c>
      <c r="I86" s="148"/>
      <c r="J86" s="178"/>
      <c r="K86" s="16"/>
    </row>
    <row r="87" spans="1:11" s="29" customFormat="1" ht="18.75" customHeight="1">
      <c r="A87" s="187">
        <v>41</v>
      </c>
      <c r="B87" s="157" t="s">
        <v>132</v>
      </c>
      <c r="C87" s="139"/>
      <c r="D87" s="27" t="s">
        <v>62</v>
      </c>
      <c r="E87" s="37">
        <v>0</v>
      </c>
      <c r="F87" s="13">
        <f>'[2]Лист3'!F86</f>
        <v>0</v>
      </c>
      <c r="G87" s="14">
        <v>0</v>
      </c>
      <c r="H87" s="14">
        <v>0</v>
      </c>
      <c r="I87" s="147" t="s">
        <v>69</v>
      </c>
      <c r="J87" s="190">
        <f>'[2]Лист3'!N86</f>
        <v>43496.375</v>
      </c>
      <c r="K87" s="16"/>
    </row>
    <row r="88" spans="1:11" s="29" customFormat="1" ht="18.75" customHeight="1">
      <c r="A88" s="181"/>
      <c r="B88" s="192"/>
      <c r="C88" s="192"/>
      <c r="D88" s="51" t="s">
        <v>61</v>
      </c>
      <c r="E88" s="52">
        <v>6.3</v>
      </c>
      <c r="F88" s="53">
        <f>'[2]Лист3'!F87</f>
        <v>2.926</v>
      </c>
      <c r="G88" s="89">
        <v>0.11100000000000002</v>
      </c>
      <c r="H88" s="25">
        <v>3.2629999999999995</v>
      </c>
      <c r="I88" s="166"/>
      <c r="J88" s="177"/>
      <c r="K88" s="16"/>
    </row>
    <row r="89" spans="1:11" ht="18.75" customHeight="1" thickBot="1">
      <c r="A89" s="182"/>
      <c r="B89" s="146"/>
      <c r="C89" s="146"/>
      <c r="D89" s="17" t="s">
        <v>63</v>
      </c>
      <c r="E89" s="18">
        <v>0.882</v>
      </c>
      <c r="F89" s="54">
        <f>'[2]Лист3'!F88</f>
        <v>0.032</v>
      </c>
      <c r="G89" s="85">
        <v>0.00906</v>
      </c>
      <c r="H89" s="20">
        <v>0.84094</v>
      </c>
      <c r="I89" s="148"/>
      <c r="J89" s="178"/>
      <c r="K89" s="16"/>
    </row>
    <row r="90" spans="1:13" s="29" customFormat="1" ht="25.5" customHeight="1">
      <c r="A90" s="187">
        <v>42</v>
      </c>
      <c r="B90" s="157" t="s">
        <v>133</v>
      </c>
      <c r="C90" s="139"/>
      <c r="D90" s="45" t="s">
        <v>62</v>
      </c>
      <c r="E90" s="28">
        <v>0</v>
      </c>
      <c r="F90" s="21">
        <f>'[2]Лист3'!F89</f>
        <v>0</v>
      </c>
      <c r="G90" s="49">
        <v>0</v>
      </c>
      <c r="H90" s="14">
        <v>0</v>
      </c>
      <c r="I90" s="147" t="s">
        <v>50</v>
      </c>
      <c r="J90" s="190">
        <f>'[2]Лист3'!N89</f>
        <v>43503.416666666664</v>
      </c>
      <c r="K90" s="16"/>
      <c r="L90" s="193"/>
      <c r="M90" s="193"/>
    </row>
    <row r="91" spans="1:13" s="29" customFormat="1" ht="21.75" customHeight="1" thickBot="1">
      <c r="A91" s="181"/>
      <c r="B91" s="164"/>
      <c r="C91" s="164"/>
      <c r="D91" s="55" t="s">
        <v>60</v>
      </c>
      <c r="E91" s="56">
        <v>6.3</v>
      </c>
      <c r="F91" s="57">
        <f>'[2]Лист3'!F90</f>
        <v>4.016</v>
      </c>
      <c r="G91" s="90">
        <v>0.987</v>
      </c>
      <c r="H91" s="35">
        <v>1.2969999999999997</v>
      </c>
      <c r="I91" s="148"/>
      <c r="J91" s="178"/>
      <c r="K91" s="16"/>
      <c r="L91" s="193"/>
      <c r="M91" s="193"/>
    </row>
    <row r="92" spans="1:12" s="29" customFormat="1" ht="24.75" customHeight="1">
      <c r="A92" s="167">
        <v>43</v>
      </c>
      <c r="B92" s="157" t="s">
        <v>134</v>
      </c>
      <c r="C92" s="139"/>
      <c r="D92" s="45" t="s">
        <v>62</v>
      </c>
      <c r="E92" s="28">
        <v>0</v>
      </c>
      <c r="F92" s="21">
        <f>'[2]Лист3'!F91</f>
        <v>0</v>
      </c>
      <c r="G92" s="49">
        <v>0</v>
      </c>
      <c r="H92" s="58">
        <v>0</v>
      </c>
      <c r="I92" s="147" t="s">
        <v>66</v>
      </c>
      <c r="J92" s="190">
        <f>'[2]Лист3'!N91</f>
        <v>43825.416666666664</v>
      </c>
      <c r="K92" s="16"/>
      <c r="L92" s="6"/>
    </row>
    <row r="93" spans="1:14" s="29" customFormat="1" ht="18.75" customHeight="1" thickBot="1">
      <c r="A93" s="145"/>
      <c r="B93" s="146"/>
      <c r="C93" s="146"/>
      <c r="D93" s="59" t="s">
        <v>60</v>
      </c>
      <c r="E93" s="60">
        <v>6.3</v>
      </c>
      <c r="F93" s="60">
        <f>'[2]Лист3'!F92</f>
        <v>3.708</v>
      </c>
      <c r="G93" s="20">
        <v>0.551</v>
      </c>
      <c r="H93" s="20">
        <v>2.0409999999999995</v>
      </c>
      <c r="I93" s="148"/>
      <c r="J93" s="178"/>
      <c r="K93" s="16"/>
      <c r="L93" s="169"/>
      <c r="M93" s="169"/>
      <c r="N93" s="169"/>
    </row>
    <row r="94" spans="1:11" s="29" customFormat="1" ht="18.75" customHeight="1">
      <c r="A94" s="191">
        <v>44</v>
      </c>
      <c r="B94" s="162" t="s">
        <v>135</v>
      </c>
      <c r="C94" s="160"/>
      <c r="D94" s="61" t="s">
        <v>62</v>
      </c>
      <c r="E94" s="23">
        <v>0</v>
      </c>
      <c r="F94" s="23">
        <f>'[2]Лист3'!F93</f>
        <v>0</v>
      </c>
      <c r="G94" s="91">
        <v>0</v>
      </c>
      <c r="H94" s="25">
        <v>0</v>
      </c>
      <c r="I94" s="147" t="s">
        <v>52</v>
      </c>
      <c r="J94" s="190">
        <f>'[2]Лист3'!N93</f>
        <v>43500.458333333336</v>
      </c>
      <c r="K94" s="16"/>
    </row>
    <row r="95" spans="1:11" s="29" customFormat="1" ht="18.75" customHeight="1" thickBot="1">
      <c r="A95" s="163"/>
      <c r="B95" s="164"/>
      <c r="C95" s="164"/>
      <c r="D95" s="62" t="s">
        <v>60</v>
      </c>
      <c r="E95" s="57">
        <v>6.3</v>
      </c>
      <c r="F95" s="54">
        <f>'[2]Лист3'!F94</f>
        <v>2.326</v>
      </c>
      <c r="G95" s="90">
        <v>1.0020000000000002</v>
      </c>
      <c r="H95" s="35">
        <v>2.9719999999999995</v>
      </c>
      <c r="I95" s="148"/>
      <c r="J95" s="178"/>
      <c r="K95" s="16"/>
    </row>
    <row r="96" spans="1:11" s="29" customFormat="1" ht="18.75" customHeight="1">
      <c r="A96" s="167">
        <v>45</v>
      </c>
      <c r="B96" s="157" t="s">
        <v>136</v>
      </c>
      <c r="C96" s="139"/>
      <c r="D96" s="45" t="s">
        <v>62</v>
      </c>
      <c r="E96" s="28">
        <v>0</v>
      </c>
      <c r="F96" s="21">
        <f>'[2]Лист3'!F95</f>
        <v>0</v>
      </c>
      <c r="G96" s="49">
        <v>0</v>
      </c>
      <c r="H96" s="14">
        <v>0</v>
      </c>
      <c r="I96" s="147" t="s">
        <v>51</v>
      </c>
      <c r="J96" s="190">
        <f>'[2]Лист3'!N95</f>
        <v>43509.708333333336</v>
      </c>
      <c r="K96" s="16"/>
    </row>
    <row r="97" spans="1:11" s="29" customFormat="1" ht="18.75" customHeight="1">
      <c r="A97" s="194"/>
      <c r="B97" s="195"/>
      <c r="C97" s="192"/>
      <c r="D97" s="51" t="s">
        <v>58</v>
      </c>
      <c r="E97" s="52">
        <v>10</v>
      </c>
      <c r="F97" s="53">
        <f>'[2]Лист3'!F96</f>
        <v>3.71</v>
      </c>
      <c r="G97" s="89">
        <v>0.6459999999999999</v>
      </c>
      <c r="H97" s="25">
        <v>5.644</v>
      </c>
      <c r="I97" s="166"/>
      <c r="J97" s="177"/>
      <c r="K97" s="16"/>
    </row>
    <row r="98" spans="1:11" ht="18.75" customHeight="1" thickBot="1">
      <c r="A98" s="145"/>
      <c r="B98" s="146"/>
      <c r="C98" s="146"/>
      <c r="D98" s="43" t="s">
        <v>59</v>
      </c>
      <c r="E98" s="19">
        <v>0.882</v>
      </c>
      <c r="F98" s="54">
        <f>'[2]Лист3'!F97</f>
        <v>0.152</v>
      </c>
      <c r="G98" s="85">
        <v>0.025</v>
      </c>
      <c r="H98" s="20">
        <v>0.705</v>
      </c>
      <c r="I98" s="148"/>
      <c r="J98" s="178"/>
      <c r="K98" s="16"/>
    </row>
    <row r="99" spans="1:13" s="29" customFormat="1" ht="21.75" customHeight="1">
      <c r="A99" s="144">
        <v>46</v>
      </c>
      <c r="B99" s="157" t="s">
        <v>137</v>
      </c>
      <c r="C99" s="139"/>
      <c r="D99" s="45" t="s">
        <v>62</v>
      </c>
      <c r="E99" s="78">
        <v>0</v>
      </c>
      <c r="F99" s="21">
        <f>'[2]Лист3'!F98</f>
        <v>0</v>
      </c>
      <c r="G99" s="49">
        <v>0</v>
      </c>
      <c r="H99" s="75">
        <v>0</v>
      </c>
      <c r="I99" s="147" t="s">
        <v>67</v>
      </c>
      <c r="J99" s="190">
        <f>'[2]Лист3'!N98</f>
        <v>43502.416666666664</v>
      </c>
      <c r="K99" s="16"/>
      <c r="L99" s="196"/>
      <c r="M99" s="196"/>
    </row>
    <row r="100" spans="1:13" s="29" customFormat="1" ht="18.75" customHeight="1" thickBot="1">
      <c r="A100" s="145"/>
      <c r="B100" s="146"/>
      <c r="C100" s="146"/>
      <c r="D100" s="63" t="s">
        <v>60</v>
      </c>
      <c r="E100" s="80">
        <v>4</v>
      </c>
      <c r="F100" s="54">
        <f>'[2]Лист3'!F99</f>
        <v>3.439</v>
      </c>
      <c r="G100" s="92">
        <v>1.257</v>
      </c>
      <c r="H100" s="76">
        <v>0</v>
      </c>
      <c r="I100" s="148"/>
      <c r="J100" s="178"/>
      <c r="K100" s="16"/>
      <c r="L100" s="196"/>
      <c r="M100" s="196"/>
    </row>
    <row r="101" spans="1:11" s="29" customFormat="1" ht="18.75" customHeight="1">
      <c r="A101" s="167">
        <v>47</v>
      </c>
      <c r="B101" s="157" t="s">
        <v>138</v>
      </c>
      <c r="C101" s="139"/>
      <c r="D101" s="45" t="s">
        <v>62</v>
      </c>
      <c r="E101" s="28">
        <v>0</v>
      </c>
      <c r="F101" s="21">
        <f>'[2]Лист3'!F100</f>
        <v>0</v>
      </c>
      <c r="G101" s="49">
        <v>0</v>
      </c>
      <c r="H101" s="14">
        <v>0</v>
      </c>
      <c r="I101" s="147" t="s">
        <v>51</v>
      </c>
      <c r="J101" s="190">
        <f>'[2]Лист3'!N100</f>
        <v>43497.541666666664</v>
      </c>
      <c r="K101" s="16"/>
    </row>
    <row r="102" spans="1:11" s="29" customFormat="1" ht="24" customHeight="1" thickBot="1">
      <c r="A102" s="145"/>
      <c r="B102" s="146"/>
      <c r="C102" s="146"/>
      <c r="D102" s="63" t="s">
        <v>60</v>
      </c>
      <c r="E102" s="64">
        <v>4</v>
      </c>
      <c r="F102" s="54">
        <f>'[2]Лист3'!F101</f>
        <v>1.084</v>
      </c>
      <c r="G102" s="92">
        <v>0</v>
      </c>
      <c r="H102" s="20">
        <v>2.916</v>
      </c>
      <c r="I102" s="148"/>
      <c r="J102" s="178"/>
      <c r="K102" s="16"/>
    </row>
    <row r="103" spans="1:11" ht="18.75" customHeight="1">
      <c r="A103" s="191">
        <v>48</v>
      </c>
      <c r="B103" s="162" t="s">
        <v>139</v>
      </c>
      <c r="C103" s="160"/>
      <c r="D103" s="65" t="s">
        <v>62</v>
      </c>
      <c r="E103" s="31">
        <v>0</v>
      </c>
      <c r="F103" s="24">
        <f>'[2]Лист3'!F102</f>
        <v>0</v>
      </c>
      <c r="G103" s="91">
        <v>0</v>
      </c>
      <c r="H103" s="25">
        <v>0</v>
      </c>
      <c r="I103" s="147" t="s">
        <v>51</v>
      </c>
      <c r="J103" s="190">
        <f>'[2]Лист3'!N102</f>
        <v>43731.458333333336</v>
      </c>
      <c r="K103" s="16"/>
    </row>
    <row r="104" spans="1:11" s="29" customFormat="1" ht="18.75" customHeight="1" thickBot="1">
      <c r="A104" s="163"/>
      <c r="B104" s="164"/>
      <c r="C104" s="164"/>
      <c r="D104" s="55" t="s">
        <v>60</v>
      </c>
      <c r="E104" s="56">
        <v>6.3</v>
      </c>
      <c r="F104" s="57">
        <f>'[2]Лист3'!F103</f>
        <v>2.329</v>
      </c>
      <c r="G104" s="90">
        <v>0</v>
      </c>
      <c r="H104" s="35">
        <v>3.9709999999999996</v>
      </c>
      <c r="I104" s="148"/>
      <c r="J104" s="178"/>
      <c r="K104" s="16"/>
    </row>
    <row r="105" spans="1:11" ht="18.75" customHeight="1">
      <c r="A105" s="167">
        <v>49</v>
      </c>
      <c r="B105" s="157" t="s">
        <v>140</v>
      </c>
      <c r="C105" s="139"/>
      <c r="D105" s="45" t="s">
        <v>62</v>
      </c>
      <c r="E105" s="28">
        <v>0</v>
      </c>
      <c r="F105" s="13">
        <f>'[2]Лист3'!F104</f>
        <v>0</v>
      </c>
      <c r="G105" s="49">
        <v>0</v>
      </c>
      <c r="H105" s="14">
        <v>0</v>
      </c>
      <c r="I105" s="147" t="s">
        <v>53</v>
      </c>
      <c r="J105" s="190">
        <f>'[2]Лист3'!N104</f>
        <v>43474.875</v>
      </c>
      <c r="K105" s="16"/>
    </row>
    <row r="106" spans="1:11" s="29" customFormat="1" ht="18.75" customHeight="1" thickBot="1">
      <c r="A106" s="145"/>
      <c r="B106" s="146"/>
      <c r="C106" s="146"/>
      <c r="D106" s="63" t="s">
        <v>58</v>
      </c>
      <c r="E106" s="64">
        <v>10</v>
      </c>
      <c r="F106" s="54">
        <f>'[2]Лист3'!F105</f>
        <v>3.948</v>
      </c>
      <c r="G106" s="92">
        <v>0</v>
      </c>
      <c r="H106" s="20">
        <v>6.052</v>
      </c>
      <c r="I106" s="148"/>
      <c r="J106" s="178"/>
      <c r="K106" s="16"/>
    </row>
    <row r="107" spans="1:11" ht="18.75" customHeight="1">
      <c r="A107" s="187">
        <v>50</v>
      </c>
      <c r="B107" s="157" t="s">
        <v>141</v>
      </c>
      <c r="C107" s="139"/>
      <c r="D107" s="45" t="s">
        <v>62</v>
      </c>
      <c r="E107" s="28">
        <v>0</v>
      </c>
      <c r="F107" s="13">
        <f>'[2]Лист3'!F106</f>
        <v>0</v>
      </c>
      <c r="G107" s="49">
        <v>0</v>
      </c>
      <c r="H107" s="14">
        <v>0</v>
      </c>
      <c r="I107" s="147" t="s">
        <v>67</v>
      </c>
      <c r="J107" s="190">
        <f>'[2]Лист3'!N106</f>
        <v>43478.666666666664</v>
      </c>
      <c r="K107" s="16"/>
    </row>
    <row r="108" spans="1:11" s="29" customFormat="1" ht="18.75" customHeight="1" thickBot="1">
      <c r="A108" s="182"/>
      <c r="B108" s="146"/>
      <c r="C108" s="146"/>
      <c r="D108" s="63" t="s">
        <v>58</v>
      </c>
      <c r="E108" s="64">
        <v>6.3</v>
      </c>
      <c r="F108" s="54">
        <f>'[2]Лист3'!F107</f>
        <v>3.052</v>
      </c>
      <c r="G108" s="92">
        <v>0.024999999999999994</v>
      </c>
      <c r="H108" s="20">
        <v>3.223</v>
      </c>
      <c r="I108" s="148"/>
      <c r="J108" s="178"/>
      <c r="K108" s="16"/>
    </row>
    <row r="109" spans="1:11" ht="24" customHeight="1">
      <c r="A109" s="167">
        <v>51</v>
      </c>
      <c r="B109" s="157" t="s">
        <v>142</v>
      </c>
      <c r="C109" s="139"/>
      <c r="D109" s="45" t="s">
        <v>62</v>
      </c>
      <c r="E109" s="28">
        <v>0</v>
      </c>
      <c r="F109" s="13">
        <f>'[2]Лист3'!F108</f>
        <v>0</v>
      </c>
      <c r="G109" s="49">
        <v>0</v>
      </c>
      <c r="H109" s="14">
        <v>0</v>
      </c>
      <c r="I109" s="147" t="s">
        <v>54</v>
      </c>
      <c r="J109" s="190">
        <f>'[2]Лист3'!N108</f>
        <v>43498.791666666664</v>
      </c>
      <c r="K109" s="16"/>
    </row>
    <row r="110" spans="1:11" s="29" customFormat="1" ht="24.75" customHeight="1" thickBot="1">
      <c r="A110" s="145"/>
      <c r="B110" s="146"/>
      <c r="C110" s="146"/>
      <c r="D110" s="63" t="s">
        <v>60</v>
      </c>
      <c r="E110" s="64">
        <v>4</v>
      </c>
      <c r="F110" s="54">
        <f>'[2]Лист3'!F109</f>
        <v>1.739</v>
      </c>
      <c r="G110" s="92">
        <v>0.6900000000000001</v>
      </c>
      <c r="H110" s="20">
        <v>1.5710000000000002</v>
      </c>
      <c r="I110" s="148"/>
      <c r="J110" s="178"/>
      <c r="K110" s="16"/>
    </row>
    <row r="111" spans="1:11" ht="18.75" customHeight="1">
      <c r="A111" s="167">
        <v>52</v>
      </c>
      <c r="B111" s="157" t="s">
        <v>143</v>
      </c>
      <c r="C111" s="139"/>
      <c r="D111" s="45" t="s">
        <v>62</v>
      </c>
      <c r="E111" s="28">
        <v>0</v>
      </c>
      <c r="F111" s="24">
        <f>'[2]Лист3'!F110</f>
        <v>0</v>
      </c>
      <c r="G111" s="49">
        <v>0</v>
      </c>
      <c r="H111" s="14">
        <v>0</v>
      </c>
      <c r="I111" s="147" t="s">
        <v>55</v>
      </c>
      <c r="J111" s="190">
        <f>'[2]Лист3'!N110</f>
        <v>43498.25</v>
      </c>
      <c r="K111" s="16"/>
    </row>
    <row r="112" spans="1:11" s="29" customFormat="1" ht="18.75" customHeight="1" thickBot="1">
      <c r="A112" s="145"/>
      <c r="B112" s="146"/>
      <c r="C112" s="146"/>
      <c r="D112" s="63" t="s">
        <v>58</v>
      </c>
      <c r="E112" s="64">
        <v>6.3</v>
      </c>
      <c r="F112" s="57">
        <f>'[2]Лист3'!F111</f>
        <v>1.229</v>
      </c>
      <c r="G112" s="92">
        <v>0.505</v>
      </c>
      <c r="H112" s="20">
        <v>4.566</v>
      </c>
      <c r="I112" s="148"/>
      <c r="J112" s="178"/>
      <c r="K112" s="16"/>
    </row>
    <row r="113" spans="1:11" ht="18.75" customHeight="1">
      <c r="A113" s="144">
        <v>53</v>
      </c>
      <c r="B113" s="157" t="s">
        <v>144</v>
      </c>
      <c r="C113" s="139"/>
      <c r="D113" s="45" t="s">
        <v>62</v>
      </c>
      <c r="E113" s="28">
        <v>0</v>
      </c>
      <c r="F113" s="13">
        <f>'[2]Лист3'!F112</f>
        <v>0</v>
      </c>
      <c r="G113" s="49">
        <v>0</v>
      </c>
      <c r="H113" s="14">
        <v>0</v>
      </c>
      <c r="I113" s="147" t="s">
        <v>56</v>
      </c>
      <c r="J113" s="190">
        <f>'[2]Лист3'!N112</f>
        <v>43497.875</v>
      </c>
      <c r="K113" s="16"/>
    </row>
    <row r="114" spans="1:11" s="29" customFormat="1" ht="18.75" customHeight="1" thickBot="1">
      <c r="A114" s="145"/>
      <c r="B114" s="146"/>
      <c r="C114" s="146"/>
      <c r="D114" s="63" t="s">
        <v>60</v>
      </c>
      <c r="E114" s="64">
        <v>6.3</v>
      </c>
      <c r="F114" s="54">
        <f>'[2]Лист3'!F113</f>
        <v>2.532</v>
      </c>
      <c r="G114" s="92">
        <v>0.24099999999999994</v>
      </c>
      <c r="H114" s="20">
        <v>3.5269999999999997</v>
      </c>
      <c r="I114" s="148"/>
      <c r="J114" s="178"/>
      <c r="K114" s="16"/>
    </row>
    <row r="115" spans="1:11" ht="18.75" customHeight="1">
      <c r="A115" s="144">
        <v>54</v>
      </c>
      <c r="B115" s="157" t="s">
        <v>145</v>
      </c>
      <c r="C115" s="157"/>
      <c r="D115" s="66" t="s">
        <v>62</v>
      </c>
      <c r="E115" s="21">
        <v>0</v>
      </c>
      <c r="F115" s="13">
        <f>'[2]Лист3'!F114</f>
        <v>0</v>
      </c>
      <c r="G115" s="49">
        <v>0</v>
      </c>
      <c r="H115" s="14">
        <v>0</v>
      </c>
      <c r="I115" s="147" t="s">
        <v>94</v>
      </c>
      <c r="J115" s="190">
        <f>'[2]Лист3'!N114</f>
        <v>43509.708333333336</v>
      </c>
      <c r="K115" s="16"/>
    </row>
    <row r="116" spans="1:11" s="29" customFormat="1" ht="18.75" customHeight="1" thickBot="1">
      <c r="A116" s="145"/>
      <c r="B116" s="161"/>
      <c r="C116" s="161"/>
      <c r="D116" s="67" t="s">
        <v>58</v>
      </c>
      <c r="E116" s="54">
        <v>10</v>
      </c>
      <c r="F116" s="54">
        <f>'[2]Лист3'!F115</f>
        <v>3.744</v>
      </c>
      <c r="G116" s="92">
        <v>0.461</v>
      </c>
      <c r="H116" s="20">
        <v>5.795</v>
      </c>
      <c r="I116" s="148"/>
      <c r="J116" s="178"/>
      <c r="K116" s="16"/>
    </row>
    <row r="117" spans="1:11" ht="18.75" customHeight="1">
      <c r="A117" s="144">
        <v>55</v>
      </c>
      <c r="B117" s="139" t="s">
        <v>146</v>
      </c>
      <c r="C117" s="139"/>
      <c r="D117" s="45" t="s">
        <v>62</v>
      </c>
      <c r="E117" s="28">
        <v>0</v>
      </c>
      <c r="F117" s="13">
        <f>'[2]Лист3'!F116</f>
        <v>0</v>
      </c>
      <c r="G117" s="49">
        <v>0</v>
      </c>
      <c r="H117" s="14">
        <v>0</v>
      </c>
      <c r="I117" s="147" t="s">
        <v>94</v>
      </c>
      <c r="J117" s="190">
        <f>'[2]Лист3'!N116</f>
        <v>43700.833333333336</v>
      </c>
      <c r="K117" s="16"/>
    </row>
    <row r="118" spans="1:11" s="29" customFormat="1" ht="18.75" customHeight="1" thickBot="1">
      <c r="A118" s="145"/>
      <c r="B118" s="146"/>
      <c r="C118" s="146"/>
      <c r="D118" s="63" t="s">
        <v>58</v>
      </c>
      <c r="E118" s="64">
        <v>16</v>
      </c>
      <c r="F118" s="54">
        <f>'[2]Лист3'!F117</f>
        <v>3.972</v>
      </c>
      <c r="G118" s="92">
        <v>2.84</v>
      </c>
      <c r="H118" s="20">
        <v>9.188</v>
      </c>
      <c r="I118" s="148"/>
      <c r="J118" s="178"/>
      <c r="K118" s="16"/>
    </row>
    <row r="119" spans="1:3" ht="12">
      <c r="A119" s="68"/>
      <c r="B119" s="197"/>
      <c r="C119" s="197"/>
    </row>
    <row r="122" spans="1:3" ht="12">
      <c r="A122" s="70"/>
      <c r="B122" s="70"/>
      <c r="C122" s="70"/>
    </row>
    <row r="132" spans="2:11" ht="12">
      <c r="B132" s="69"/>
      <c r="C132" s="69"/>
      <c r="I132" s="3"/>
      <c r="K132" s="5"/>
    </row>
    <row r="133" spans="2:11" ht="12">
      <c r="B133" s="69"/>
      <c r="C133" s="69"/>
      <c r="I133" s="3"/>
      <c r="K133" s="5"/>
    </row>
    <row r="134" spans="2:11" ht="12">
      <c r="B134" s="69"/>
      <c r="C134" s="69"/>
      <c r="I134" s="3"/>
      <c r="K134" s="5"/>
    </row>
    <row r="135" spans="2:11" ht="12">
      <c r="B135" s="69"/>
      <c r="C135" s="69"/>
      <c r="I135" s="3"/>
      <c r="K135" s="5"/>
    </row>
    <row r="136" spans="2:11" ht="12">
      <c r="B136" s="69"/>
      <c r="C136" s="69"/>
      <c r="I136" s="3"/>
      <c r="K136" s="5"/>
    </row>
    <row r="137" spans="2:11" ht="12">
      <c r="B137" s="69"/>
      <c r="C137" s="69"/>
      <c r="I137" s="3"/>
      <c r="K137" s="5"/>
    </row>
    <row r="138" spans="2:11" ht="12">
      <c r="B138" s="69"/>
      <c r="C138" s="69"/>
      <c r="I138" s="3"/>
      <c r="K138" s="5"/>
    </row>
    <row r="139" spans="2:11" ht="12">
      <c r="B139" s="69"/>
      <c r="C139" s="69"/>
      <c r="I139" s="3"/>
      <c r="K139" s="5"/>
    </row>
    <row r="140" spans="2:11" ht="12">
      <c r="B140" s="69"/>
      <c r="C140" s="69"/>
      <c r="I140" s="3"/>
      <c r="K140" s="5"/>
    </row>
    <row r="141" spans="2:11" ht="12">
      <c r="B141" s="69"/>
      <c r="C141" s="69"/>
      <c r="I141" s="3"/>
      <c r="K141" s="5"/>
    </row>
    <row r="142" spans="2:11" ht="12">
      <c r="B142" s="69"/>
      <c r="C142" s="69"/>
      <c r="I142" s="3"/>
      <c r="K142" s="5"/>
    </row>
    <row r="143" spans="2:11" ht="12">
      <c r="B143" s="69"/>
      <c r="C143" s="69"/>
      <c r="I143" s="3"/>
      <c r="K143" s="5"/>
    </row>
    <row r="144" spans="2:11" ht="12">
      <c r="B144" s="69"/>
      <c r="C144" s="69"/>
      <c r="I144" s="3"/>
      <c r="K144" s="5"/>
    </row>
    <row r="145" spans="2:11" ht="12">
      <c r="B145" s="69"/>
      <c r="C145" s="69"/>
      <c r="I145" s="3"/>
      <c r="K145" s="5"/>
    </row>
    <row r="146" spans="2:11" ht="12">
      <c r="B146" s="69"/>
      <c r="C146" s="69"/>
      <c r="I146" s="3"/>
      <c r="K146" s="5"/>
    </row>
  </sheetData>
  <sheetProtection/>
  <mergeCells count="238"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94:A95"/>
    <mergeCell ref="B94:C95"/>
    <mergeCell ref="I94:I95"/>
    <mergeCell ref="J94:J95"/>
    <mergeCell ref="A96:A98"/>
    <mergeCell ref="B96:C98"/>
    <mergeCell ref="I96:I98"/>
    <mergeCell ref="J96:J98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85:A86"/>
    <mergeCell ref="B85:C86"/>
    <mergeCell ref="I85:I86"/>
    <mergeCell ref="J85:J86"/>
    <mergeCell ref="A87:A89"/>
    <mergeCell ref="B87:C89"/>
    <mergeCell ref="I87:I89"/>
    <mergeCell ref="J87:J89"/>
    <mergeCell ref="A81:A82"/>
    <mergeCell ref="B81:C82"/>
    <mergeCell ref="I81:I82"/>
    <mergeCell ref="J81:J82"/>
    <mergeCell ref="A83:A84"/>
    <mergeCell ref="B83:C84"/>
    <mergeCell ref="I83:I84"/>
    <mergeCell ref="J83:J84"/>
    <mergeCell ref="A77:A78"/>
    <mergeCell ref="B77:C78"/>
    <mergeCell ref="I77:I78"/>
    <mergeCell ref="J77:J78"/>
    <mergeCell ref="A79:A80"/>
    <mergeCell ref="B79:C80"/>
    <mergeCell ref="I79:I80"/>
    <mergeCell ref="J79:J80"/>
    <mergeCell ref="A73:A74"/>
    <mergeCell ref="B73:C74"/>
    <mergeCell ref="I73:I74"/>
    <mergeCell ref="J73:J74"/>
    <mergeCell ref="A75:A76"/>
    <mergeCell ref="B75:C76"/>
    <mergeCell ref="I75:I76"/>
    <mergeCell ref="J75:J76"/>
    <mergeCell ref="A69:A70"/>
    <mergeCell ref="B69:C70"/>
    <mergeCell ref="I69:I70"/>
    <mergeCell ref="J69:J70"/>
    <mergeCell ref="A71:A72"/>
    <mergeCell ref="B71:C72"/>
    <mergeCell ref="I71:I72"/>
    <mergeCell ref="J71:J72"/>
    <mergeCell ref="A64:A65"/>
    <mergeCell ref="B64:C65"/>
    <mergeCell ref="I64:I65"/>
    <mergeCell ref="J64:J65"/>
    <mergeCell ref="A66:A67"/>
    <mergeCell ref="B66:C67"/>
    <mergeCell ref="I66:I67"/>
    <mergeCell ref="J66:J67"/>
    <mergeCell ref="A60:A61"/>
    <mergeCell ref="B60:C61"/>
    <mergeCell ref="I60:I61"/>
    <mergeCell ref="J60:J61"/>
    <mergeCell ref="A62:A63"/>
    <mergeCell ref="B62:C63"/>
    <mergeCell ref="I62:I63"/>
    <mergeCell ref="J62:J63"/>
    <mergeCell ref="A56:A57"/>
    <mergeCell ref="B56:C57"/>
    <mergeCell ref="I56:I57"/>
    <mergeCell ref="J56:J57"/>
    <mergeCell ref="A58:A59"/>
    <mergeCell ref="B58:C59"/>
    <mergeCell ref="I58:I59"/>
    <mergeCell ref="J58:J59"/>
    <mergeCell ref="L53:M53"/>
    <mergeCell ref="A54:A55"/>
    <mergeCell ref="B54:C55"/>
    <mergeCell ref="I54:I55"/>
    <mergeCell ref="J54:J55"/>
    <mergeCell ref="L54:M55"/>
    <mergeCell ref="A50:A51"/>
    <mergeCell ref="B50:C51"/>
    <mergeCell ref="I50:I51"/>
    <mergeCell ref="J50:J51"/>
    <mergeCell ref="A52:A53"/>
    <mergeCell ref="B52:C53"/>
    <mergeCell ref="I52:I53"/>
    <mergeCell ref="J52:J53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42:A43"/>
    <mergeCell ref="B42:C43"/>
    <mergeCell ref="I42:I43"/>
    <mergeCell ref="J42:J43"/>
    <mergeCell ref="A44:A45"/>
    <mergeCell ref="B44:C45"/>
    <mergeCell ref="I44:I45"/>
    <mergeCell ref="J44:J45"/>
    <mergeCell ref="A38:A39"/>
    <mergeCell ref="B38:C39"/>
    <mergeCell ref="I38:I39"/>
    <mergeCell ref="J38:J39"/>
    <mergeCell ref="A40:A41"/>
    <mergeCell ref="B40:C41"/>
    <mergeCell ref="I40:I41"/>
    <mergeCell ref="J40:J41"/>
    <mergeCell ref="A34:A35"/>
    <mergeCell ref="B34:C35"/>
    <mergeCell ref="I34:I35"/>
    <mergeCell ref="J34:J35"/>
    <mergeCell ref="A36:A37"/>
    <mergeCell ref="B36:C37"/>
    <mergeCell ref="I36:I37"/>
    <mergeCell ref="J36:J37"/>
    <mergeCell ref="A30:A31"/>
    <mergeCell ref="B30:C31"/>
    <mergeCell ref="I30:I31"/>
    <mergeCell ref="J30:J31"/>
    <mergeCell ref="A32:A33"/>
    <mergeCell ref="B32:C33"/>
    <mergeCell ref="I32:I33"/>
    <mergeCell ref="J32:J33"/>
    <mergeCell ref="A26:A27"/>
    <mergeCell ref="B26:C27"/>
    <mergeCell ref="I26:I27"/>
    <mergeCell ref="J26:J27"/>
    <mergeCell ref="A28:A29"/>
    <mergeCell ref="B28:C29"/>
    <mergeCell ref="I28:I29"/>
    <mergeCell ref="J28:J29"/>
    <mergeCell ref="A22:A23"/>
    <mergeCell ref="B22:C23"/>
    <mergeCell ref="I22:I23"/>
    <mergeCell ref="J22:J23"/>
    <mergeCell ref="A24:A25"/>
    <mergeCell ref="B24:C25"/>
    <mergeCell ref="I24:I25"/>
    <mergeCell ref="J24:J25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14:A15"/>
    <mergeCell ref="B14:C15"/>
    <mergeCell ref="I14:I15"/>
    <mergeCell ref="J14:J15"/>
    <mergeCell ref="A16:A17"/>
    <mergeCell ref="B16:C17"/>
    <mergeCell ref="I16:I17"/>
    <mergeCell ref="J16:J17"/>
    <mergeCell ref="J10:J11"/>
    <mergeCell ref="H6:H7"/>
    <mergeCell ref="A12:A13"/>
    <mergeCell ref="B12:C13"/>
    <mergeCell ref="I12:I13"/>
    <mergeCell ref="J12:J13"/>
    <mergeCell ref="F6:F7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5">
      <selection activeCell="N26" sqref="N26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25.5" customHeight="1">
      <c r="A2" s="207" t="s">
        <v>429</v>
      </c>
      <c r="B2" s="207"/>
      <c r="C2" s="207"/>
      <c r="D2" s="207"/>
      <c r="E2" s="207"/>
      <c r="F2" s="207"/>
      <c r="G2" s="207"/>
      <c r="H2" s="207"/>
      <c r="I2" s="207"/>
    </row>
    <row r="4" spans="1:9" ht="12.75" customHeight="1">
      <c r="A4" s="208" t="s">
        <v>154</v>
      </c>
      <c r="B4" s="210" t="s">
        <v>71</v>
      </c>
      <c r="C4" s="210" t="s">
        <v>64</v>
      </c>
      <c r="D4" s="210" t="s">
        <v>79</v>
      </c>
      <c r="E4" s="213" t="s">
        <v>155</v>
      </c>
      <c r="F4" s="213" t="s">
        <v>83</v>
      </c>
      <c r="G4" s="210" t="s">
        <v>80</v>
      </c>
      <c r="H4" s="210" t="s">
        <v>156</v>
      </c>
      <c r="I4" s="210" t="s">
        <v>87</v>
      </c>
    </row>
    <row r="5" spans="1:9" ht="51.75" customHeight="1">
      <c r="A5" s="209"/>
      <c r="B5" s="211"/>
      <c r="C5" s="212"/>
      <c r="D5" s="211"/>
      <c r="E5" s="214"/>
      <c r="F5" s="214"/>
      <c r="G5" s="211"/>
      <c r="H5" s="212"/>
      <c r="I5" s="212"/>
    </row>
    <row r="6" spans="1:9" ht="15.75" customHeight="1">
      <c r="A6" s="200" t="s">
        <v>0</v>
      </c>
      <c r="B6" s="206" t="s">
        <v>400</v>
      </c>
      <c r="C6" s="126" t="s">
        <v>401</v>
      </c>
      <c r="D6" s="127">
        <f>'[3]01.04.2021г.'!D6</f>
        <v>0</v>
      </c>
      <c r="E6" s="128">
        <f>'[3]01.04.2021г.'!E6</f>
        <v>0</v>
      </c>
      <c r="F6" s="129">
        <f>'[3]01.04.2021г.'!F6</f>
        <v>0</v>
      </c>
      <c r="G6" s="130">
        <f>'[3]01.04.2021г.'!G6</f>
        <v>0</v>
      </c>
      <c r="H6" s="202" t="s">
        <v>402</v>
      </c>
      <c r="I6" s="204">
        <f>'[3]01.04.2021г.'!I6</f>
        <v>44181.75</v>
      </c>
    </row>
    <row r="7" spans="1:9" ht="15.75">
      <c r="A7" s="201"/>
      <c r="B7" s="201"/>
      <c r="C7" s="126" t="s">
        <v>403</v>
      </c>
      <c r="D7" s="127">
        <f>'[3]01.04.2021г.'!D7</f>
        <v>6.3</v>
      </c>
      <c r="E7" s="128">
        <f>'[3]01.04.2021г.'!E7</f>
        <v>1.75</v>
      </c>
      <c r="F7" s="129">
        <f>'[3]01.04.2021г.'!F7</f>
        <v>8.36009</v>
      </c>
      <c r="G7" s="130">
        <f>'[3]01.04.2021г.'!G7</f>
        <v>0</v>
      </c>
      <c r="H7" s="203"/>
      <c r="I7" s="205"/>
    </row>
    <row r="8" spans="1:9" ht="15.75" customHeight="1">
      <c r="A8" s="198" t="s">
        <v>1</v>
      </c>
      <c r="B8" s="200" t="s">
        <v>404</v>
      </c>
      <c r="C8" s="126" t="s">
        <v>401</v>
      </c>
      <c r="D8" s="127">
        <f>'[3]01.04.2021г.'!D8</f>
        <v>0</v>
      </c>
      <c r="E8" s="128">
        <f>'[3]01.04.2021г.'!E8</f>
        <v>0</v>
      </c>
      <c r="F8" s="129">
        <f>'[3]01.04.2021г.'!F8</f>
        <v>0</v>
      </c>
      <c r="G8" s="130">
        <f>'[3]01.04.2021г.'!G8</f>
        <v>0</v>
      </c>
      <c r="H8" s="202" t="s">
        <v>405</v>
      </c>
      <c r="I8" s="204">
        <f>'[3]01.04.2021г.'!I8</f>
        <v>44181.666666666664</v>
      </c>
    </row>
    <row r="9" spans="1:9" ht="15.75">
      <c r="A9" s="199"/>
      <c r="B9" s="201"/>
      <c r="C9" s="126" t="s">
        <v>406</v>
      </c>
      <c r="D9" s="127">
        <f>'[3]01.04.2021г.'!D9</f>
        <v>10</v>
      </c>
      <c r="E9" s="128">
        <f>'[3]01.04.2021г.'!E9</f>
        <v>4.57</v>
      </c>
      <c r="F9" s="129">
        <f>'[3]01.04.2021г.'!F9</f>
        <v>21.99158</v>
      </c>
      <c r="G9" s="130">
        <f>'[3]01.04.2021г.'!G9</f>
        <v>0</v>
      </c>
      <c r="H9" s="203"/>
      <c r="I9" s="205"/>
    </row>
    <row r="10" spans="1:9" ht="15.75" customHeight="1">
      <c r="A10" s="198" t="s">
        <v>2</v>
      </c>
      <c r="B10" s="200" t="s">
        <v>407</v>
      </c>
      <c r="C10" s="126" t="s">
        <v>401</v>
      </c>
      <c r="D10" s="127">
        <f>'[3]01.04.2021г.'!D10</f>
        <v>0</v>
      </c>
      <c r="E10" s="128">
        <f>'[3]01.04.2021г.'!E10</f>
        <v>0</v>
      </c>
      <c r="F10" s="129">
        <f>'[3]01.04.2021г.'!F10</f>
        <v>0</v>
      </c>
      <c r="G10" s="130">
        <f>'[3]01.04.2021г.'!G10</f>
        <v>0</v>
      </c>
      <c r="H10" s="202" t="s">
        <v>402</v>
      </c>
      <c r="I10" s="204">
        <f>'[3]01.04.2021г.'!I10</f>
        <v>44181.708333333336</v>
      </c>
    </row>
    <row r="11" spans="1:9" ht="15.75">
      <c r="A11" s="199"/>
      <c r="B11" s="201"/>
      <c r="C11" s="126" t="s">
        <v>403</v>
      </c>
      <c r="D11" s="127">
        <f>'[3]01.04.2021г.'!D11</f>
        <v>10</v>
      </c>
      <c r="E11" s="128">
        <f>'[3]01.04.2021г.'!E11</f>
        <v>2.53</v>
      </c>
      <c r="F11" s="129">
        <f>'[3]01.04.2021г.'!F11</f>
        <v>12.087050000000001</v>
      </c>
      <c r="G11" s="130">
        <f>'[3]01.04.2021г.'!G11</f>
        <v>0</v>
      </c>
      <c r="H11" s="203"/>
      <c r="I11" s="205"/>
    </row>
    <row r="12" spans="1:9" ht="15.75" customHeight="1">
      <c r="A12" s="198" t="s">
        <v>3</v>
      </c>
      <c r="B12" s="200" t="s">
        <v>408</v>
      </c>
      <c r="C12" s="126" t="s">
        <v>401</v>
      </c>
      <c r="D12" s="127">
        <f>'[3]01.04.2021г.'!D12</f>
        <v>0</v>
      </c>
      <c r="E12" s="128">
        <f>'[3]01.04.2021г.'!E12</f>
        <v>0</v>
      </c>
      <c r="F12" s="129">
        <f>'[3]01.04.2021г.'!F12</f>
        <v>0</v>
      </c>
      <c r="G12" s="130">
        <f>'[3]01.04.2021г.'!G12</f>
        <v>0</v>
      </c>
      <c r="H12" s="202" t="s">
        <v>402</v>
      </c>
      <c r="I12" s="204">
        <f>'[3]01.04.2021г.'!I12</f>
        <v>44181.541666666664</v>
      </c>
    </row>
    <row r="13" spans="1:9" ht="15.75">
      <c r="A13" s="199"/>
      <c r="B13" s="201"/>
      <c r="C13" s="126" t="s">
        <v>403</v>
      </c>
      <c r="D13" s="127">
        <f>'[3]01.04.2021г.'!D13</f>
        <v>6.3</v>
      </c>
      <c r="E13" s="128">
        <f>'[3]01.04.2021г.'!E13</f>
        <v>0.08</v>
      </c>
      <c r="F13" s="129">
        <f>'[3]01.04.2021г.'!F13</f>
        <v>1.9469999999999998</v>
      </c>
      <c r="G13" s="130">
        <f>'[3]01.04.2021г.'!G13</f>
        <v>4.273</v>
      </c>
      <c r="H13" s="203"/>
      <c r="I13" s="205"/>
    </row>
    <row r="14" spans="1:9" ht="15.75" customHeight="1">
      <c r="A14" s="198" t="s">
        <v>4</v>
      </c>
      <c r="B14" s="200" t="s">
        <v>409</v>
      </c>
      <c r="C14" s="126" t="s">
        <v>401</v>
      </c>
      <c r="D14" s="127">
        <f>'[3]01.04.2021г.'!D14</f>
        <v>0</v>
      </c>
      <c r="E14" s="128">
        <f>'[3]01.04.2021г.'!E14</f>
        <v>0</v>
      </c>
      <c r="F14" s="129">
        <f>'[3]01.04.2021г.'!F14</f>
        <v>0</v>
      </c>
      <c r="G14" s="130">
        <f>'[3]01.04.2021г.'!G14</f>
        <v>0</v>
      </c>
      <c r="H14" s="202" t="s">
        <v>410</v>
      </c>
      <c r="I14" s="204">
        <f>'[3]01.04.2021г.'!I14</f>
        <v>44181.583333333336</v>
      </c>
    </row>
    <row r="15" spans="1:9" ht="15.75">
      <c r="A15" s="199"/>
      <c r="B15" s="201"/>
      <c r="C15" s="126" t="s">
        <v>406</v>
      </c>
      <c r="D15" s="127">
        <f>'[3]01.04.2021г.'!D15</f>
        <v>6.3</v>
      </c>
      <c r="E15" s="128">
        <f>'[3]01.04.2021г.'!E15</f>
        <v>0.15</v>
      </c>
      <c r="F15" s="129">
        <f>'[3]01.04.2021г.'!F15</f>
        <v>0.52</v>
      </c>
      <c r="G15" s="130">
        <f>'[3]01.04.2021г.'!G15</f>
        <v>5.629999999999999</v>
      </c>
      <c r="H15" s="203"/>
      <c r="I15" s="205"/>
    </row>
    <row r="16" spans="1:9" ht="15.75" customHeight="1">
      <c r="A16" s="198" t="s">
        <v>5</v>
      </c>
      <c r="B16" s="200" t="s">
        <v>411</v>
      </c>
      <c r="C16" s="126" t="s">
        <v>401</v>
      </c>
      <c r="D16" s="127">
        <f>'[3]01.04.2021г.'!D16</f>
        <v>0</v>
      </c>
      <c r="E16" s="128">
        <f>'[3]01.04.2021г.'!E16</f>
        <v>0</v>
      </c>
      <c r="F16" s="129">
        <f>'[3]01.04.2021г.'!F16</f>
        <v>0</v>
      </c>
      <c r="G16" s="130">
        <f>'[3]01.04.2021г.'!G16</f>
        <v>0</v>
      </c>
      <c r="H16" s="202" t="s">
        <v>412</v>
      </c>
      <c r="I16" s="204">
        <f>'[3]01.04.2021г.'!I16</f>
        <v>44181.625</v>
      </c>
    </row>
    <row r="17" spans="1:9" ht="15.75">
      <c r="A17" s="199"/>
      <c r="B17" s="201"/>
      <c r="C17" s="126" t="s">
        <v>406</v>
      </c>
      <c r="D17" s="127">
        <f>'[3]01.04.2021г.'!D17</f>
        <v>4</v>
      </c>
      <c r="E17" s="128">
        <f>'[3]01.04.2021г.'!E17</f>
        <v>0.48</v>
      </c>
      <c r="F17" s="129">
        <f>'[3]01.04.2021г.'!F17</f>
        <v>2.1799999999999997</v>
      </c>
      <c r="G17" s="130">
        <f>'[3]01.04.2021г.'!G17</f>
        <v>1.3400000000000003</v>
      </c>
      <c r="H17" s="203"/>
      <c r="I17" s="205"/>
    </row>
    <row r="18" spans="1:9" ht="15.75" customHeight="1">
      <c r="A18" s="198" t="s">
        <v>6</v>
      </c>
      <c r="B18" s="200" t="s">
        <v>413</v>
      </c>
      <c r="C18" s="126" t="s">
        <v>401</v>
      </c>
      <c r="D18" s="127">
        <f>'[3]01.04.2021г.'!D18</f>
        <v>0</v>
      </c>
      <c r="E18" s="128">
        <f>'[3]01.04.2021г.'!E18</f>
        <v>0</v>
      </c>
      <c r="F18" s="129">
        <f>'[3]01.04.2021г.'!F18</f>
        <v>0</v>
      </c>
      <c r="G18" s="130">
        <f>'[3]01.04.2021г.'!G18</f>
        <v>0</v>
      </c>
      <c r="H18" s="202" t="s">
        <v>412</v>
      </c>
      <c r="I18" s="204" t="str">
        <f>'[3]01.04.2021г.'!I18</f>
        <v>-</v>
      </c>
    </row>
    <row r="19" spans="1:9" ht="15.75">
      <c r="A19" s="199"/>
      <c r="B19" s="201"/>
      <c r="C19" s="126" t="s">
        <v>406</v>
      </c>
      <c r="D19" s="127">
        <f>'[3]01.04.2021г.'!D19</f>
        <v>4</v>
      </c>
      <c r="E19" s="128">
        <f>'[3]01.04.2021г.'!E19</f>
        <v>0</v>
      </c>
      <c r="F19" s="129">
        <f>'[3]01.04.2021г.'!F19</f>
        <v>0.66</v>
      </c>
      <c r="G19" s="130">
        <f>'[3]01.04.2021г.'!G19</f>
        <v>3.34</v>
      </c>
      <c r="H19" s="203"/>
      <c r="I19" s="205"/>
    </row>
    <row r="20" spans="1:9" ht="15.75" customHeight="1">
      <c r="A20" s="198" t="s">
        <v>7</v>
      </c>
      <c r="B20" s="200" t="s">
        <v>414</v>
      </c>
      <c r="C20" s="126" t="s">
        <v>401</v>
      </c>
      <c r="D20" s="127">
        <f>'[3]01.04.2021г.'!D20</f>
        <v>0</v>
      </c>
      <c r="E20" s="128">
        <f>'[3]01.04.2021г.'!E20</f>
        <v>0</v>
      </c>
      <c r="F20" s="129">
        <f>'[3]01.04.2021г.'!F20</f>
        <v>0</v>
      </c>
      <c r="G20" s="130">
        <f>'[3]01.04.2021г.'!G20</f>
        <v>0</v>
      </c>
      <c r="H20" s="202" t="s">
        <v>415</v>
      </c>
      <c r="I20" s="204">
        <f>'[3]01.04.2021г.'!I20</f>
        <v>44181.833333333336</v>
      </c>
    </row>
    <row r="21" spans="1:9" ht="15.75">
      <c r="A21" s="199"/>
      <c r="B21" s="201"/>
      <c r="C21" s="126" t="s">
        <v>406</v>
      </c>
      <c r="D21" s="127">
        <f>'[3]01.04.2021г.'!D21</f>
        <v>6.3</v>
      </c>
      <c r="E21" s="128">
        <f>'[3]01.04.2021г.'!E21</f>
        <v>1</v>
      </c>
      <c r="F21" s="129">
        <f>'[3]01.04.2021г.'!F21</f>
        <v>0.89</v>
      </c>
      <c r="G21" s="130">
        <f>'[3]01.04.2021г.'!G21</f>
        <v>4.41</v>
      </c>
      <c r="H21" s="203"/>
      <c r="I21" s="205"/>
    </row>
    <row r="22" spans="1:9" ht="15.75" customHeight="1">
      <c r="A22" s="198" t="s">
        <v>8</v>
      </c>
      <c r="B22" s="200" t="s">
        <v>416</v>
      </c>
      <c r="C22" s="126" t="s">
        <v>401</v>
      </c>
      <c r="D22" s="127">
        <f>'[3]01.04.2021г.'!D22</f>
        <v>0</v>
      </c>
      <c r="E22" s="128">
        <f>'[3]01.04.2021г.'!E22</f>
        <v>0</v>
      </c>
      <c r="F22" s="129">
        <f>'[3]01.04.2021г.'!F22</f>
        <v>0</v>
      </c>
      <c r="G22" s="130">
        <f>'[3]01.04.2021г.'!G22</f>
        <v>0</v>
      </c>
      <c r="H22" s="202" t="s">
        <v>417</v>
      </c>
      <c r="I22" s="204">
        <f>'[3]01.04.2021г.'!I22</f>
        <v>44181.291666666664</v>
      </c>
    </row>
    <row r="23" spans="1:9" ht="15.75">
      <c r="A23" s="199"/>
      <c r="B23" s="201"/>
      <c r="C23" s="126" t="s">
        <v>403</v>
      </c>
      <c r="D23" s="127">
        <f>'[3]01.04.2021г.'!D23</f>
        <v>6.3</v>
      </c>
      <c r="E23" s="128">
        <f>'[3]01.04.2021г.'!E23</f>
        <v>1.19</v>
      </c>
      <c r="F23" s="129">
        <f>'[3]01.04.2021г.'!F23</f>
        <v>4.235</v>
      </c>
      <c r="G23" s="130">
        <f>'[3]01.04.2021г.'!G23</f>
        <v>0.8749999999999991</v>
      </c>
      <c r="H23" s="203"/>
      <c r="I23" s="205"/>
    </row>
    <row r="24" spans="1:9" ht="15.75" customHeight="1">
      <c r="A24" s="198" t="s">
        <v>9</v>
      </c>
      <c r="B24" s="200" t="s">
        <v>418</v>
      </c>
      <c r="C24" s="126" t="s">
        <v>401</v>
      </c>
      <c r="D24" s="127">
        <f>'[3]01.04.2021г.'!D24</f>
        <v>0</v>
      </c>
      <c r="E24" s="128">
        <f>'[3]01.04.2021г.'!E24</f>
        <v>0</v>
      </c>
      <c r="F24" s="129">
        <f>'[3]01.04.2021г.'!F24</f>
        <v>0</v>
      </c>
      <c r="G24" s="130">
        <f>'[3]01.04.2021г.'!G24</f>
        <v>0</v>
      </c>
      <c r="H24" s="202" t="s">
        <v>419</v>
      </c>
      <c r="I24" s="204">
        <f>'[3]01.04.2021г.'!I24</f>
        <v>44181.791666666664</v>
      </c>
    </row>
    <row r="25" spans="1:9" ht="15.75">
      <c r="A25" s="199"/>
      <c r="B25" s="201"/>
      <c r="C25" s="126" t="s">
        <v>406</v>
      </c>
      <c r="D25" s="127">
        <f>'[3]01.04.2021г.'!D25</f>
        <v>4</v>
      </c>
      <c r="E25" s="128">
        <f>'[3]01.04.2021г.'!E25</f>
        <v>0.29</v>
      </c>
      <c r="F25" s="129">
        <f>'[3]01.04.2021г.'!F25</f>
        <v>1.87</v>
      </c>
      <c r="G25" s="130">
        <f>'[3]01.04.2021г.'!G25</f>
        <v>1.8399999999999999</v>
      </c>
      <c r="H25" s="203"/>
      <c r="I25" s="205"/>
    </row>
    <row r="26" spans="1:9" ht="15.75" customHeight="1">
      <c r="A26" s="198" t="s">
        <v>10</v>
      </c>
      <c r="B26" s="200" t="s">
        <v>420</v>
      </c>
      <c r="C26" s="126" t="s">
        <v>401</v>
      </c>
      <c r="D26" s="127">
        <f>'[3]01.04.2021г.'!D26</f>
        <v>0</v>
      </c>
      <c r="E26" s="128">
        <f>'[3]01.04.2021г.'!E26</f>
        <v>0</v>
      </c>
      <c r="F26" s="129">
        <f>'[3]01.04.2021г.'!F26</f>
        <v>0</v>
      </c>
      <c r="G26" s="130">
        <f>'[3]01.04.2021г.'!G26</f>
        <v>0</v>
      </c>
      <c r="H26" s="202" t="s">
        <v>421</v>
      </c>
      <c r="I26" s="204">
        <f>'[3]01.04.2021г.'!I26</f>
        <v>44181.458333333336</v>
      </c>
    </row>
    <row r="27" spans="1:9" ht="15.75">
      <c r="A27" s="199"/>
      <c r="B27" s="201"/>
      <c r="C27" s="126" t="s">
        <v>406</v>
      </c>
      <c r="D27" s="127">
        <f>'[3]01.04.2021г.'!D27</f>
        <v>4</v>
      </c>
      <c r="E27" s="128">
        <f>'[3]01.04.2021г.'!E27</f>
        <v>0.47</v>
      </c>
      <c r="F27" s="129">
        <f>'[3]01.04.2021г.'!F27</f>
        <v>1.69</v>
      </c>
      <c r="G27" s="130">
        <f>'[3]01.04.2021г.'!G27</f>
        <v>1.8400000000000003</v>
      </c>
      <c r="H27" s="203"/>
      <c r="I27" s="205"/>
    </row>
    <row r="28" spans="1:9" ht="15.75" customHeight="1">
      <c r="A28" s="198" t="s">
        <v>11</v>
      </c>
      <c r="B28" s="200" t="s">
        <v>422</v>
      </c>
      <c r="C28" s="126" t="s">
        <v>401</v>
      </c>
      <c r="D28" s="127">
        <f>'[3]01.04.2021г.'!D28</f>
        <v>0</v>
      </c>
      <c r="E28" s="128">
        <f>'[3]01.04.2021г.'!E28</f>
        <v>0</v>
      </c>
      <c r="F28" s="129">
        <f>'[3]01.04.2021г.'!F28</f>
        <v>0</v>
      </c>
      <c r="G28" s="130">
        <f>'[3]01.04.2021г.'!G28</f>
        <v>0</v>
      </c>
      <c r="H28" s="202" t="s">
        <v>419</v>
      </c>
      <c r="I28" s="204">
        <f>'[3]01.04.2021г.'!I28</f>
        <v>44181.541666666664</v>
      </c>
    </row>
    <row r="29" spans="1:9" ht="15.75">
      <c r="A29" s="199"/>
      <c r="B29" s="201"/>
      <c r="C29" s="126" t="s">
        <v>406</v>
      </c>
      <c r="D29" s="127">
        <f>'[3]01.04.2021г.'!D29</f>
        <v>4</v>
      </c>
      <c r="E29" s="128">
        <f>'[3]01.04.2021г.'!E29</f>
        <v>1.36</v>
      </c>
      <c r="F29" s="129">
        <f>'[3]01.04.2021г.'!F29</f>
        <v>8.703000000000001</v>
      </c>
      <c r="G29" s="130">
        <f>'[3]01.04.2021г.'!G29</f>
        <v>0</v>
      </c>
      <c r="H29" s="203"/>
      <c r="I29" s="205"/>
    </row>
    <row r="30" spans="1:9" ht="15.75" customHeight="1">
      <c r="A30" s="198" t="s">
        <v>12</v>
      </c>
      <c r="B30" s="200" t="s">
        <v>423</v>
      </c>
      <c r="C30" s="126" t="s">
        <v>401</v>
      </c>
      <c r="D30" s="127">
        <f>'[3]01.04.2021г.'!D30</f>
        <v>0</v>
      </c>
      <c r="E30" s="128">
        <f>'[3]01.04.2021г.'!E30</f>
        <v>0</v>
      </c>
      <c r="F30" s="129">
        <f>'[3]01.04.2021г.'!F30</f>
        <v>0</v>
      </c>
      <c r="G30" s="130">
        <f>'[3]01.04.2021г.'!G30</f>
        <v>0</v>
      </c>
      <c r="H30" s="202" t="s">
        <v>424</v>
      </c>
      <c r="I30" s="204">
        <f>'[3]01.04.2021г.'!I30</f>
        <v>44181.625</v>
      </c>
    </row>
    <row r="31" spans="1:9" ht="15.75">
      <c r="A31" s="199"/>
      <c r="B31" s="201"/>
      <c r="C31" s="126" t="s">
        <v>406</v>
      </c>
      <c r="D31" s="127">
        <f>'[3]01.04.2021г.'!D31</f>
        <v>4</v>
      </c>
      <c r="E31" s="128">
        <f>'[3]01.04.2021г.'!E31</f>
        <v>0.61</v>
      </c>
      <c r="F31" s="129">
        <f>'[3]01.04.2021г.'!F31</f>
        <v>0.36</v>
      </c>
      <c r="G31" s="130">
        <f>'[3]01.04.2021г.'!G31</f>
        <v>3.0300000000000002</v>
      </c>
      <c r="H31" s="203"/>
      <c r="I31" s="205"/>
    </row>
    <row r="32" spans="1:9" ht="15.75" customHeight="1">
      <c r="A32" s="198" t="s">
        <v>425</v>
      </c>
      <c r="B32" s="200" t="s">
        <v>426</v>
      </c>
      <c r="C32" s="126" t="s">
        <v>401</v>
      </c>
      <c r="D32" s="127">
        <f>'[3]01.04.2021г.'!D32</f>
        <v>0</v>
      </c>
      <c r="E32" s="128">
        <f>'[3]01.04.2021г.'!E32</f>
        <v>0</v>
      </c>
      <c r="F32" s="129">
        <f>'[3]01.04.2021г.'!F32</f>
        <v>0</v>
      </c>
      <c r="G32" s="130">
        <f>'[3]01.04.2021г.'!G32</f>
        <v>0</v>
      </c>
      <c r="H32" s="202" t="s">
        <v>424</v>
      </c>
      <c r="I32" s="204">
        <f>'[3]01.04.2021г.'!I32</f>
        <v>44181.583333333336</v>
      </c>
    </row>
    <row r="33" spans="1:9" ht="15.75">
      <c r="A33" s="199"/>
      <c r="B33" s="201"/>
      <c r="C33" s="126" t="s">
        <v>403</v>
      </c>
      <c r="D33" s="127">
        <f>'[3]01.04.2021г.'!D33</f>
        <v>6.3</v>
      </c>
      <c r="E33" s="128">
        <f>'[3]01.04.2021г.'!E33</f>
        <v>1.04</v>
      </c>
      <c r="F33" s="129">
        <f>'[3]01.04.2021г.'!F33</f>
        <v>4</v>
      </c>
      <c r="G33" s="130">
        <f>'[3]01.04.2021г.'!G33</f>
        <v>1.2599999999999998</v>
      </c>
      <c r="H33" s="203"/>
      <c r="I33" s="205"/>
    </row>
    <row r="34" spans="1:9" ht="15.75" customHeight="1">
      <c r="A34" s="198" t="s">
        <v>14</v>
      </c>
      <c r="B34" s="200" t="s">
        <v>427</v>
      </c>
      <c r="C34" s="126" t="s">
        <v>401</v>
      </c>
      <c r="D34" s="127">
        <f>'[3]01.04.2021г.'!D34</f>
        <v>0</v>
      </c>
      <c r="E34" s="128">
        <f>'[3]01.04.2021г.'!E34</f>
        <v>0</v>
      </c>
      <c r="F34" s="129">
        <f>'[3]01.04.2021г.'!F34</f>
        <v>0</v>
      </c>
      <c r="G34" s="130">
        <f>'[3]01.04.2021г.'!G34</f>
        <v>0</v>
      </c>
      <c r="H34" s="202" t="s">
        <v>428</v>
      </c>
      <c r="I34" s="204">
        <f>'[3]01.04.2021г.'!I34</f>
        <v>44181.625</v>
      </c>
    </row>
    <row r="35" spans="1:9" ht="15.75">
      <c r="A35" s="199"/>
      <c r="B35" s="201"/>
      <c r="C35" s="126" t="s">
        <v>406</v>
      </c>
      <c r="D35" s="127">
        <f>'[3]01.04.2021г.'!D35</f>
        <v>6.3</v>
      </c>
      <c r="E35" s="128">
        <f>'[3]01.04.2021г.'!E35</f>
        <v>2.45</v>
      </c>
      <c r="F35" s="129">
        <f>'[3]01.04.2021г.'!F35</f>
        <v>8.95</v>
      </c>
      <c r="G35" s="130">
        <f>'[3]01.04.2021г.'!G35</f>
        <v>0</v>
      </c>
      <c r="H35" s="203"/>
      <c r="I35" s="205"/>
    </row>
  </sheetData>
  <sheetProtection/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B5" sqref="B5:E165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48.75" customHeight="1">
      <c r="A1" s="215" t="s">
        <v>430</v>
      </c>
      <c r="B1" s="215"/>
      <c r="C1" s="215"/>
      <c r="D1" s="215"/>
      <c r="E1" s="215"/>
    </row>
    <row r="2" spans="1:5" ht="12" customHeight="1">
      <c r="A2" s="117"/>
      <c r="B2" s="118"/>
      <c r="C2" s="119"/>
      <c r="D2" s="119"/>
      <c r="E2" s="119"/>
    </row>
    <row r="3" spans="1:5" ht="12.75">
      <c r="A3" s="216" t="s">
        <v>237</v>
      </c>
      <c r="B3" s="216" t="s">
        <v>238</v>
      </c>
      <c r="C3" s="217" t="s">
        <v>239</v>
      </c>
      <c r="D3" s="217" t="s">
        <v>240</v>
      </c>
      <c r="E3" s="217" t="s">
        <v>241</v>
      </c>
    </row>
    <row r="4" spans="1:5" ht="114" customHeight="1">
      <c r="A4" s="216"/>
      <c r="B4" s="216"/>
      <c r="C4" s="217"/>
      <c r="D4" s="217"/>
      <c r="E4" s="217"/>
    </row>
    <row r="5" spans="1:5" ht="12.75">
      <c r="A5" s="119" t="s">
        <v>242</v>
      </c>
      <c r="B5" s="120" t="s">
        <v>433</v>
      </c>
      <c r="C5" s="121">
        <v>-198.3</v>
      </c>
      <c r="D5" s="121">
        <v>-198.3</v>
      </c>
      <c r="E5" s="121">
        <v>-198.3</v>
      </c>
    </row>
    <row r="6" spans="1:5" ht="12.75">
      <c r="A6" s="119" t="s">
        <v>243</v>
      </c>
      <c r="B6" s="120" t="s">
        <v>433</v>
      </c>
      <c r="C6" s="121">
        <v>-287.9</v>
      </c>
      <c r="D6" s="121">
        <v>-287.9</v>
      </c>
      <c r="E6" s="121">
        <v>-287.9</v>
      </c>
    </row>
    <row r="7" spans="1:5" ht="12.75">
      <c r="A7" s="119" t="s">
        <v>244</v>
      </c>
      <c r="B7" s="120" t="s">
        <v>434</v>
      </c>
      <c r="C7" s="121">
        <v>295.2</v>
      </c>
      <c r="D7" s="122">
        <v>197.5</v>
      </c>
      <c r="E7" s="122">
        <v>197.5</v>
      </c>
    </row>
    <row r="8" spans="1:5" ht="12.75">
      <c r="A8" s="119" t="s">
        <v>245</v>
      </c>
      <c r="B8" s="120" t="s">
        <v>433</v>
      </c>
      <c r="C8" s="121">
        <v>246.4</v>
      </c>
      <c r="D8" s="121">
        <v>226.4</v>
      </c>
      <c r="E8" s="121">
        <v>-77.2</v>
      </c>
    </row>
    <row r="9" spans="1:5" ht="12.75">
      <c r="A9" s="119" t="s">
        <v>246</v>
      </c>
      <c r="B9" s="120" t="s">
        <v>435</v>
      </c>
      <c r="C9" s="121">
        <v>653.7</v>
      </c>
      <c r="D9" s="121">
        <v>620.7</v>
      </c>
      <c r="E9" s="121">
        <v>620.7</v>
      </c>
    </row>
    <row r="10" spans="1:5" ht="12.75">
      <c r="A10" s="119" t="s">
        <v>247</v>
      </c>
      <c r="B10" s="120" t="s">
        <v>434</v>
      </c>
      <c r="C10" s="123">
        <v>194.1</v>
      </c>
      <c r="D10" s="123">
        <v>194.1</v>
      </c>
      <c r="E10" s="123">
        <v>194.1</v>
      </c>
    </row>
    <row r="11" spans="1:5" ht="12.75">
      <c r="A11" s="119" t="s">
        <v>248</v>
      </c>
      <c r="B11" s="120" t="s">
        <v>436</v>
      </c>
      <c r="C11" s="123">
        <v>181.7</v>
      </c>
      <c r="D11" s="123">
        <v>120.2</v>
      </c>
      <c r="E11" s="123">
        <v>120.2</v>
      </c>
    </row>
    <row r="12" spans="1:5" ht="12.75">
      <c r="A12" s="119" t="s">
        <v>249</v>
      </c>
      <c r="B12" s="120" t="s">
        <v>434</v>
      </c>
      <c r="C12" s="123">
        <v>114.7</v>
      </c>
      <c r="D12" s="123">
        <v>114.7</v>
      </c>
      <c r="E12" s="123">
        <v>114.7</v>
      </c>
    </row>
    <row r="13" spans="1:5" ht="12.75">
      <c r="A13" s="119" t="s">
        <v>250</v>
      </c>
      <c r="B13" s="120" t="s">
        <v>433</v>
      </c>
      <c r="C13" s="123">
        <v>236.1</v>
      </c>
      <c r="D13" s="123">
        <v>236.1</v>
      </c>
      <c r="E13" s="123">
        <v>236.1</v>
      </c>
    </row>
    <row r="14" spans="1:5" ht="12.75">
      <c r="A14" s="119" t="s">
        <v>251</v>
      </c>
      <c r="B14" s="120" t="s">
        <v>434</v>
      </c>
      <c r="C14" s="119">
        <v>203.5</v>
      </c>
      <c r="D14" s="119">
        <v>203.5</v>
      </c>
      <c r="E14" s="119">
        <v>203.5</v>
      </c>
    </row>
    <row r="15" spans="1:5" ht="12.75">
      <c r="A15" s="119" t="s">
        <v>252</v>
      </c>
      <c r="B15" s="120" t="s">
        <v>434</v>
      </c>
      <c r="C15" s="119">
        <v>-0.2</v>
      </c>
      <c r="D15" s="119">
        <v>-35.2</v>
      </c>
      <c r="E15" s="119">
        <v>-35.2</v>
      </c>
    </row>
    <row r="16" spans="1:5" ht="12.75">
      <c r="A16" s="119" t="s">
        <v>253</v>
      </c>
      <c r="B16" s="120" t="s">
        <v>434</v>
      </c>
      <c r="C16" s="119">
        <v>192.1</v>
      </c>
      <c r="D16" s="119">
        <v>192.1</v>
      </c>
      <c r="E16" s="119">
        <v>192.1</v>
      </c>
    </row>
    <row r="17" spans="1:5" ht="12.75">
      <c r="A17" s="119" t="s">
        <v>254</v>
      </c>
      <c r="B17" s="120" t="s">
        <v>434</v>
      </c>
      <c r="C17" s="119">
        <v>-161.5</v>
      </c>
      <c r="D17" s="119">
        <v>-161.5</v>
      </c>
      <c r="E17" s="119">
        <v>-161.5</v>
      </c>
    </row>
    <row r="18" spans="1:5" ht="12.75">
      <c r="A18" s="119" t="s">
        <v>255</v>
      </c>
      <c r="B18" s="120" t="s">
        <v>433</v>
      </c>
      <c r="C18" s="119">
        <v>-95.2</v>
      </c>
      <c r="D18" s="119">
        <v>-95.2</v>
      </c>
      <c r="E18" s="119">
        <v>-95.2</v>
      </c>
    </row>
    <row r="19" spans="1:5" ht="12.75">
      <c r="A19" s="119" t="s">
        <v>256</v>
      </c>
      <c r="B19" s="120" t="s">
        <v>433</v>
      </c>
      <c r="C19" s="119">
        <v>-291.2</v>
      </c>
      <c r="D19" s="119">
        <v>-297.6</v>
      </c>
      <c r="E19" s="119">
        <v>-297.6</v>
      </c>
    </row>
    <row r="20" spans="1:5" ht="12.75">
      <c r="A20" s="119" t="s">
        <v>257</v>
      </c>
      <c r="B20" s="120" t="s">
        <v>434</v>
      </c>
      <c r="C20" s="119">
        <v>122.1</v>
      </c>
      <c r="D20" s="119">
        <v>122.1</v>
      </c>
      <c r="E20" s="119">
        <v>122.1</v>
      </c>
    </row>
    <row r="21" spans="1:5" ht="12.75">
      <c r="A21" s="119" t="s">
        <v>258</v>
      </c>
      <c r="B21" s="120" t="s">
        <v>434</v>
      </c>
      <c r="C21" s="119">
        <v>-246</v>
      </c>
      <c r="D21" s="119">
        <v>-246</v>
      </c>
      <c r="E21" s="119">
        <v>-246</v>
      </c>
    </row>
    <row r="22" spans="1:5" ht="12.75">
      <c r="A22" s="119" t="s">
        <v>259</v>
      </c>
      <c r="B22" s="120" t="s">
        <v>434</v>
      </c>
      <c r="C22" s="119">
        <v>121.1</v>
      </c>
      <c r="D22" s="119">
        <v>133.1</v>
      </c>
      <c r="E22" s="119">
        <v>133.1</v>
      </c>
    </row>
    <row r="23" spans="1:5" ht="12.75">
      <c r="A23" s="119" t="s">
        <v>260</v>
      </c>
      <c r="B23" s="120" t="s">
        <v>434</v>
      </c>
      <c r="C23" s="119">
        <v>-40.8</v>
      </c>
      <c r="D23" s="119">
        <v>-48.3</v>
      </c>
      <c r="E23" s="119">
        <v>-57.3</v>
      </c>
    </row>
    <row r="24" spans="1:5" ht="12.75">
      <c r="A24" s="119" t="s">
        <v>261</v>
      </c>
      <c r="B24" s="120" t="s">
        <v>434</v>
      </c>
      <c r="C24" s="119">
        <v>221.7</v>
      </c>
      <c r="D24" s="119">
        <v>221.7</v>
      </c>
      <c r="E24" s="119">
        <v>221.7</v>
      </c>
    </row>
    <row r="25" spans="1:5" ht="12.75">
      <c r="A25" s="119" t="s">
        <v>262</v>
      </c>
      <c r="B25" s="120" t="s">
        <v>434</v>
      </c>
      <c r="C25" s="119">
        <v>22.3</v>
      </c>
      <c r="D25" s="119">
        <v>22.3</v>
      </c>
      <c r="E25" s="119">
        <v>22.3</v>
      </c>
    </row>
    <row r="26" spans="1:5" ht="12.75">
      <c r="A26" s="119" t="s">
        <v>263</v>
      </c>
      <c r="B26" s="120" t="s">
        <v>434</v>
      </c>
      <c r="C26" s="119">
        <v>453.3</v>
      </c>
      <c r="D26" s="119">
        <v>453.3</v>
      </c>
      <c r="E26" s="119">
        <v>453.3</v>
      </c>
    </row>
    <row r="27" spans="1:5" ht="12.75">
      <c r="A27" s="119" t="s">
        <v>264</v>
      </c>
      <c r="B27" s="120" t="s">
        <v>433</v>
      </c>
      <c r="C27" s="119">
        <v>92.9</v>
      </c>
      <c r="D27" s="119">
        <v>85.9</v>
      </c>
      <c r="E27" s="119">
        <v>85.9</v>
      </c>
    </row>
    <row r="28" spans="1:5" ht="12.75">
      <c r="A28" s="119" t="s">
        <v>265</v>
      </c>
      <c r="B28" s="120" t="s">
        <v>434</v>
      </c>
      <c r="C28" s="119">
        <v>-169.2</v>
      </c>
      <c r="D28" s="119">
        <v>-159.5</v>
      </c>
      <c r="E28" s="119">
        <v>-159.5</v>
      </c>
    </row>
    <row r="29" spans="1:5" ht="12.75">
      <c r="A29" s="119" t="s">
        <v>266</v>
      </c>
      <c r="B29" s="120" t="s">
        <v>434</v>
      </c>
      <c r="C29" s="119">
        <v>193.85</v>
      </c>
      <c r="D29" s="119">
        <v>123.85</v>
      </c>
      <c r="E29" s="119">
        <v>123.85</v>
      </c>
    </row>
    <row r="30" spans="1:5" ht="12.75">
      <c r="A30" s="119" t="s">
        <v>267</v>
      </c>
      <c r="B30" s="120" t="s">
        <v>433</v>
      </c>
      <c r="C30" s="119">
        <v>643.5</v>
      </c>
      <c r="D30" s="119">
        <v>643.5</v>
      </c>
      <c r="E30" s="119">
        <v>643.5</v>
      </c>
    </row>
    <row r="31" spans="1:5" ht="12.75">
      <c r="A31" s="119" t="s">
        <v>268</v>
      </c>
      <c r="B31" s="120" t="s">
        <v>434</v>
      </c>
      <c r="C31" s="119">
        <v>516</v>
      </c>
      <c r="D31" s="119">
        <v>516</v>
      </c>
      <c r="E31" s="119">
        <v>514</v>
      </c>
    </row>
    <row r="32" spans="1:5" ht="12.75">
      <c r="A32" s="119" t="s">
        <v>269</v>
      </c>
      <c r="B32" s="120" t="s">
        <v>437</v>
      </c>
      <c r="C32" s="119">
        <v>-31.8</v>
      </c>
      <c r="D32" s="119">
        <v>-46.8</v>
      </c>
      <c r="E32" s="119">
        <v>-89.55</v>
      </c>
    </row>
    <row r="33" spans="1:5" ht="12.75">
      <c r="A33" s="119" t="s">
        <v>270</v>
      </c>
      <c r="B33" s="120" t="s">
        <v>438</v>
      </c>
      <c r="C33" s="119">
        <v>589</v>
      </c>
      <c r="D33" s="119">
        <v>589</v>
      </c>
      <c r="E33" s="119">
        <v>589</v>
      </c>
    </row>
    <row r="34" spans="1:5" ht="12.75">
      <c r="A34" s="119" t="s">
        <v>271</v>
      </c>
      <c r="B34" s="120" t="s">
        <v>435</v>
      </c>
      <c r="C34" s="119">
        <v>40.24</v>
      </c>
      <c r="D34" s="119">
        <v>-144.76</v>
      </c>
      <c r="E34" s="119">
        <v>-144.76</v>
      </c>
    </row>
    <row r="35" spans="1:5" ht="12.75">
      <c r="A35" s="119" t="s">
        <v>272</v>
      </c>
      <c r="B35" s="120">
        <v>160</v>
      </c>
      <c r="C35" s="119">
        <v>99</v>
      </c>
      <c r="D35" s="119">
        <v>99</v>
      </c>
      <c r="E35" s="119">
        <v>99</v>
      </c>
    </row>
    <row r="36" spans="1:5" ht="12.75">
      <c r="A36" s="119" t="s">
        <v>273</v>
      </c>
      <c r="B36" s="120">
        <v>250</v>
      </c>
      <c r="C36" s="119">
        <v>51.7</v>
      </c>
      <c r="D36" s="119">
        <v>-1.3</v>
      </c>
      <c r="E36" s="119">
        <v>-1.3</v>
      </c>
    </row>
    <row r="37" spans="1:5" ht="12.75">
      <c r="A37" s="119" t="s">
        <v>274</v>
      </c>
      <c r="B37" s="120" t="s">
        <v>433</v>
      </c>
      <c r="C37" s="119">
        <v>5.2</v>
      </c>
      <c r="D37" s="119">
        <v>-69.8</v>
      </c>
      <c r="E37" s="119">
        <v>-69.8</v>
      </c>
    </row>
    <row r="38" spans="1:5" ht="12.75">
      <c r="A38" s="119" t="s">
        <v>275</v>
      </c>
      <c r="B38" s="120" t="s">
        <v>433</v>
      </c>
      <c r="C38" s="119">
        <v>-107.9</v>
      </c>
      <c r="D38" s="119">
        <v>-107.9</v>
      </c>
      <c r="E38" s="119">
        <v>-107.9</v>
      </c>
    </row>
    <row r="39" spans="1:5" ht="12.75">
      <c r="A39" s="119" t="s">
        <v>276</v>
      </c>
      <c r="B39" s="120" t="s">
        <v>433</v>
      </c>
      <c r="C39" s="119">
        <v>-227.7</v>
      </c>
      <c r="D39" s="119">
        <v>-244.7</v>
      </c>
      <c r="E39" s="119">
        <v>-244.7</v>
      </c>
    </row>
    <row r="40" spans="1:5" ht="12.75">
      <c r="A40" s="119" t="s">
        <v>277</v>
      </c>
      <c r="B40" s="120" t="s">
        <v>434</v>
      </c>
      <c r="C40" s="119">
        <v>239.8</v>
      </c>
      <c r="D40" s="119">
        <v>239.8</v>
      </c>
      <c r="E40" s="119">
        <v>239.8</v>
      </c>
    </row>
    <row r="41" spans="1:5" ht="12.75">
      <c r="A41" s="119" t="s">
        <v>278</v>
      </c>
      <c r="B41" s="120" t="s">
        <v>433</v>
      </c>
      <c r="C41" s="119">
        <v>-24.58</v>
      </c>
      <c r="D41" s="119">
        <v>-70.58</v>
      </c>
      <c r="E41" s="119">
        <v>-70.58</v>
      </c>
    </row>
    <row r="42" spans="1:5" ht="12.75">
      <c r="A42" s="119" t="s">
        <v>279</v>
      </c>
      <c r="B42" s="120" t="s">
        <v>434</v>
      </c>
      <c r="C42" s="119">
        <v>787.2</v>
      </c>
      <c r="D42" s="119">
        <v>787.2</v>
      </c>
      <c r="E42" s="119">
        <v>787.2</v>
      </c>
    </row>
    <row r="43" spans="1:5" ht="12.75">
      <c r="A43" s="119" t="s">
        <v>280</v>
      </c>
      <c r="B43" s="120" t="s">
        <v>433</v>
      </c>
      <c r="C43" s="119">
        <v>560</v>
      </c>
      <c r="D43" s="119">
        <v>560</v>
      </c>
      <c r="E43" s="119">
        <v>560</v>
      </c>
    </row>
    <row r="44" spans="1:5" ht="12.75">
      <c r="A44" s="119" t="s">
        <v>281</v>
      </c>
      <c r="B44" s="120" t="s">
        <v>433</v>
      </c>
      <c r="C44" s="123">
        <v>-67.5</v>
      </c>
      <c r="D44" s="119">
        <v>-83.7</v>
      </c>
      <c r="E44" s="119">
        <v>-83.7</v>
      </c>
    </row>
    <row r="45" spans="1:5" ht="12.75">
      <c r="A45" s="119" t="s">
        <v>282</v>
      </c>
      <c r="B45" s="120" t="s">
        <v>433</v>
      </c>
      <c r="C45" s="119">
        <v>1132</v>
      </c>
      <c r="D45" s="119">
        <v>1132</v>
      </c>
      <c r="E45" s="119">
        <v>1130.8</v>
      </c>
    </row>
    <row r="46" spans="1:5" ht="12.75">
      <c r="A46" s="119" t="s">
        <v>283</v>
      </c>
      <c r="B46" s="120">
        <v>400</v>
      </c>
      <c r="C46" s="119">
        <v>-143.5</v>
      </c>
      <c r="D46" s="119">
        <v>-273.5</v>
      </c>
      <c r="E46" s="119">
        <v>-273.5</v>
      </c>
    </row>
    <row r="47" spans="1:5" ht="12.75">
      <c r="A47" s="119" t="s">
        <v>284</v>
      </c>
      <c r="B47" s="120">
        <v>400</v>
      </c>
      <c r="C47" s="119">
        <v>-40</v>
      </c>
      <c r="D47" s="119">
        <v>-170</v>
      </c>
      <c r="E47" s="119">
        <v>-170</v>
      </c>
    </row>
    <row r="48" spans="1:5" ht="12.75">
      <c r="A48" s="119" t="s">
        <v>285</v>
      </c>
      <c r="B48" s="120">
        <v>63</v>
      </c>
      <c r="C48" s="119">
        <v>234</v>
      </c>
      <c r="D48" s="119">
        <v>234</v>
      </c>
      <c r="E48" s="119">
        <v>234</v>
      </c>
    </row>
    <row r="49" spans="1:5" ht="12.75">
      <c r="A49" s="119" t="s">
        <v>286</v>
      </c>
      <c r="B49" s="120">
        <v>160</v>
      </c>
      <c r="C49" s="119">
        <v>-101</v>
      </c>
      <c r="D49" s="119">
        <v>-101</v>
      </c>
      <c r="E49" s="119">
        <v>-101</v>
      </c>
    </row>
    <row r="50" spans="1:5" ht="12.75">
      <c r="A50" s="119" t="s">
        <v>287</v>
      </c>
      <c r="B50" s="120">
        <v>630</v>
      </c>
      <c r="C50" s="119">
        <v>-869.4</v>
      </c>
      <c r="D50" s="119">
        <v>-913.9</v>
      </c>
      <c r="E50" s="119">
        <v>-913.9</v>
      </c>
    </row>
    <row r="51" spans="1:5" ht="12.75">
      <c r="A51" s="119" t="s">
        <v>288</v>
      </c>
      <c r="B51" s="120">
        <v>250</v>
      </c>
      <c r="C51" s="119">
        <v>127</v>
      </c>
      <c r="D51" s="119">
        <v>-23</v>
      </c>
      <c r="E51" s="119">
        <v>-83</v>
      </c>
    </row>
    <row r="52" spans="1:5" ht="12.75">
      <c r="A52" s="119" t="s">
        <v>289</v>
      </c>
      <c r="B52" s="120">
        <v>400</v>
      </c>
      <c r="C52" s="124">
        <v>160</v>
      </c>
      <c r="D52" s="124">
        <v>160</v>
      </c>
      <c r="E52" s="124">
        <v>160</v>
      </c>
    </row>
    <row r="53" spans="1:5" ht="12.75">
      <c r="A53" s="119" t="s">
        <v>290</v>
      </c>
      <c r="B53" s="120">
        <v>250</v>
      </c>
      <c r="C53" s="124">
        <v>62</v>
      </c>
      <c r="D53" s="124">
        <v>62</v>
      </c>
      <c r="E53" s="124">
        <v>62</v>
      </c>
    </row>
    <row r="54" spans="1:5" ht="12.75">
      <c r="A54" s="119" t="s">
        <v>291</v>
      </c>
      <c r="B54" s="120">
        <v>250</v>
      </c>
      <c r="C54" s="124">
        <v>-118.5</v>
      </c>
      <c r="D54" s="124">
        <v>-118.5</v>
      </c>
      <c r="E54" s="124">
        <v>-118.5</v>
      </c>
    </row>
    <row r="55" spans="1:5" ht="12.75">
      <c r="A55" s="119" t="s">
        <v>292</v>
      </c>
      <c r="B55" s="120">
        <v>250</v>
      </c>
      <c r="C55" s="124">
        <v>152</v>
      </c>
      <c r="D55" s="124">
        <v>152</v>
      </c>
      <c r="E55" s="124">
        <v>152</v>
      </c>
    </row>
    <row r="56" spans="1:5" ht="12.75">
      <c r="A56" s="119" t="s">
        <v>293</v>
      </c>
      <c r="B56" s="120">
        <v>250</v>
      </c>
      <c r="C56" s="124">
        <v>142</v>
      </c>
      <c r="D56" s="124">
        <v>142</v>
      </c>
      <c r="E56" s="124">
        <v>142</v>
      </c>
    </row>
    <row r="57" spans="1:5" ht="12.75">
      <c r="A57" s="119" t="s">
        <v>294</v>
      </c>
      <c r="B57" s="120" t="s">
        <v>433</v>
      </c>
      <c r="C57" s="124">
        <v>550</v>
      </c>
      <c r="D57" s="124">
        <v>550</v>
      </c>
      <c r="E57" s="124">
        <v>550</v>
      </c>
    </row>
    <row r="58" spans="1:5" ht="12.75">
      <c r="A58" s="119" t="s">
        <v>295</v>
      </c>
      <c r="B58" s="120">
        <v>400</v>
      </c>
      <c r="C58" s="124">
        <v>60</v>
      </c>
      <c r="D58" s="124">
        <v>60</v>
      </c>
      <c r="E58" s="124">
        <v>60</v>
      </c>
    </row>
    <row r="59" spans="1:5" ht="12.75">
      <c r="A59" s="119" t="s">
        <v>296</v>
      </c>
      <c r="B59" s="120" t="s">
        <v>433</v>
      </c>
      <c r="C59" s="124">
        <v>670</v>
      </c>
      <c r="D59" s="124">
        <v>670</v>
      </c>
      <c r="E59" s="124">
        <v>670</v>
      </c>
    </row>
    <row r="60" spans="1:5" ht="12.75">
      <c r="A60" s="119" t="s">
        <v>297</v>
      </c>
      <c r="B60" s="120" t="s">
        <v>433</v>
      </c>
      <c r="C60" s="124">
        <v>620</v>
      </c>
      <c r="D60" s="124">
        <v>620</v>
      </c>
      <c r="E60" s="124">
        <v>620</v>
      </c>
    </row>
    <row r="61" spans="1:5" ht="12.75">
      <c r="A61" s="119" t="s">
        <v>298</v>
      </c>
      <c r="B61" s="120" t="s">
        <v>439</v>
      </c>
      <c r="C61" s="124">
        <v>0</v>
      </c>
      <c r="D61" s="124">
        <v>0</v>
      </c>
      <c r="E61" s="124">
        <v>0</v>
      </c>
    </row>
    <row r="62" spans="1:5" ht="12.75">
      <c r="A62" s="119" t="s">
        <v>299</v>
      </c>
      <c r="B62" s="120">
        <v>250</v>
      </c>
      <c r="C62" s="119">
        <v>39</v>
      </c>
      <c r="D62" s="119">
        <v>39</v>
      </c>
      <c r="E62" s="119">
        <v>39</v>
      </c>
    </row>
    <row r="63" spans="1:5" ht="12.75">
      <c r="A63" s="119" t="s">
        <v>300</v>
      </c>
      <c r="B63" s="120" t="s">
        <v>433</v>
      </c>
      <c r="C63" s="119">
        <v>382.32</v>
      </c>
      <c r="D63" s="119">
        <v>382.32</v>
      </c>
      <c r="E63" s="119">
        <v>382.32</v>
      </c>
    </row>
    <row r="64" spans="1:5" ht="12.75">
      <c r="A64" s="119" t="s">
        <v>301</v>
      </c>
      <c r="B64" s="120" t="s">
        <v>433</v>
      </c>
      <c r="C64" s="119">
        <v>640</v>
      </c>
      <c r="D64" s="119">
        <v>675</v>
      </c>
      <c r="E64" s="119">
        <v>675</v>
      </c>
    </row>
    <row r="65" spans="1:5" ht="12.75">
      <c r="A65" s="119" t="s">
        <v>302</v>
      </c>
      <c r="B65" s="120" t="s">
        <v>436</v>
      </c>
      <c r="C65" s="119">
        <v>-5</v>
      </c>
      <c r="D65" s="119">
        <v>-15</v>
      </c>
      <c r="E65" s="119">
        <v>-15</v>
      </c>
    </row>
    <row r="66" spans="1:5" ht="12.75">
      <c r="A66" s="119" t="s">
        <v>303</v>
      </c>
      <c r="B66" s="120" t="s">
        <v>436</v>
      </c>
      <c r="C66" s="119">
        <v>274</v>
      </c>
      <c r="D66" s="119">
        <v>274</v>
      </c>
      <c r="E66" s="119">
        <v>274</v>
      </c>
    </row>
    <row r="67" spans="1:5" ht="12.75">
      <c r="A67" s="119" t="s">
        <v>304</v>
      </c>
      <c r="B67" s="120" t="s">
        <v>436</v>
      </c>
      <c r="C67" s="119">
        <v>-198</v>
      </c>
      <c r="D67" s="119">
        <v>-198</v>
      </c>
      <c r="E67" s="119">
        <v>-198</v>
      </c>
    </row>
    <row r="68" spans="1:5" ht="12.75">
      <c r="A68" s="119" t="s">
        <v>305</v>
      </c>
      <c r="B68" s="120" t="s">
        <v>436</v>
      </c>
      <c r="C68" s="119">
        <v>368</v>
      </c>
      <c r="D68" s="119">
        <f>383-15</f>
        <v>368</v>
      </c>
      <c r="E68" s="119">
        <f>383-15</f>
        <v>368</v>
      </c>
    </row>
    <row r="69" spans="1:5" ht="12.75">
      <c r="A69" s="119" t="s">
        <v>306</v>
      </c>
      <c r="B69" s="120">
        <v>400</v>
      </c>
      <c r="C69" s="119">
        <v>-45.5</v>
      </c>
      <c r="D69" s="119">
        <v>-49.5</v>
      </c>
      <c r="E69" s="119">
        <v>-61.5</v>
      </c>
    </row>
    <row r="70" spans="1:5" ht="12.75">
      <c r="A70" s="119" t="s">
        <v>307</v>
      </c>
      <c r="B70" s="120">
        <v>400</v>
      </c>
      <c r="C70" s="119">
        <v>-8</v>
      </c>
      <c r="D70" s="119">
        <v>-8</v>
      </c>
      <c r="E70" s="119">
        <v>-8</v>
      </c>
    </row>
    <row r="71" spans="1:5" ht="12.75">
      <c r="A71" s="119" t="s">
        <v>308</v>
      </c>
      <c r="B71" s="120">
        <v>250</v>
      </c>
      <c r="C71" s="119">
        <v>0</v>
      </c>
      <c r="D71" s="119">
        <v>0</v>
      </c>
      <c r="E71" s="119">
        <v>0</v>
      </c>
    </row>
    <row r="72" spans="1:5" ht="12.75">
      <c r="A72" s="119" t="s">
        <v>309</v>
      </c>
      <c r="B72" s="120">
        <v>160</v>
      </c>
      <c r="C72" s="119">
        <v>33</v>
      </c>
      <c r="D72" s="119">
        <v>27</v>
      </c>
      <c r="E72" s="119">
        <v>27</v>
      </c>
    </row>
    <row r="73" spans="1:5" ht="12.75">
      <c r="A73" s="119" t="s">
        <v>310</v>
      </c>
      <c r="B73" s="120">
        <v>250</v>
      </c>
      <c r="C73" s="119">
        <v>-454.5</v>
      </c>
      <c r="D73" s="119">
        <v>-419.5</v>
      </c>
      <c r="E73" s="119">
        <v>-419.5</v>
      </c>
    </row>
    <row r="74" spans="1:5" ht="12.75">
      <c r="A74" s="119" t="s">
        <v>311</v>
      </c>
      <c r="B74" s="120">
        <v>250</v>
      </c>
      <c r="C74" s="119">
        <v>-106.9</v>
      </c>
      <c r="D74" s="119">
        <v>-105.8</v>
      </c>
      <c r="E74" s="119">
        <v>-118.8</v>
      </c>
    </row>
    <row r="75" spans="1:5" ht="12.75">
      <c r="A75" s="119" t="s">
        <v>312</v>
      </c>
      <c r="B75" s="120" t="s">
        <v>433</v>
      </c>
      <c r="C75" s="119">
        <v>249.5</v>
      </c>
      <c r="D75" s="119">
        <v>234.5</v>
      </c>
      <c r="E75" s="119">
        <v>234.5</v>
      </c>
    </row>
    <row r="76" spans="1:5" ht="12.75">
      <c r="A76" s="119" t="s">
        <v>313</v>
      </c>
      <c r="B76" s="120">
        <v>250</v>
      </c>
      <c r="C76" s="119">
        <v>92</v>
      </c>
      <c r="D76" s="119">
        <v>74</v>
      </c>
      <c r="E76" s="119">
        <v>74</v>
      </c>
    </row>
    <row r="77" spans="1:5" ht="12.75">
      <c r="A77" s="119" t="s">
        <v>314</v>
      </c>
      <c r="B77" s="120" t="s">
        <v>436</v>
      </c>
      <c r="C77" s="119">
        <v>-176</v>
      </c>
      <c r="D77" s="119">
        <v>-176</v>
      </c>
      <c r="E77" s="119">
        <v>-176</v>
      </c>
    </row>
    <row r="78" spans="1:5" ht="12.75">
      <c r="A78" s="119" t="s">
        <v>315</v>
      </c>
      <c r="B78" s="120">
        <v>630</v>
      </c>
      <c r="C78" s="119">
        <v>-168</v>
      </c>
      <c r="D78" s="119">
        <v>-168</v>
      </c>
      <c r="E78" s="119">
        <v>-168</v>
      </c>
    </row>
    <row r="79" spans="1:5" ht="12.75">
      <c r="A79" s="119" t="s">
        <v>316</v>
      </c>
      <c r="B79" s="120" t="s">
        <v>433</v>
      </c>
      <c r="C79" s="119">
        <v>380</v>
      </c>
      <c r="D79" s="119">
        <v>380</v>
      </c>
      <c r="E79" s="119">
        <v>380</v>
      </c>
    </row>
    <row r="80" spans="1:5" ht="12.75">
      <c r="A80" s="119" t="s">
        <v>317</v>
      </c>
      <c r="B80" s="120" t="s">
        <v>434</v>
      </c>
      <c r="C80" s="119">
        <v>1028</v>
      </c>
      <c r="D80" s="119">
        <v>1028</v>
      </c>
      <c r="E80" s="119">
        <v>1028</v>
      </c>
    </row>
    <row r="81" spans="1:5" ht="12.75">
      <c r="A81" s="119" t="s">
        <v>318</v>
      </c>
      <c r="B81" s="120" t="s">
        <v>434</v>
      </c>
      <c r="C81" s="119">
        <v>838</v>
      </c>
      <c r="D81" s="119">
        <v>838</v>
      </c>
      <c r="E81" s="119">
        <v>838</v>
      </c>
    </row>
    <row r="82" spans="1:5" ht="12.75">
      <c r="A82" s="119" t="s">
        <v>319</v>
      </c>
      <c r="B82" s="120">
        <v>400</v>
      </c>
      <c r="C82" s="119">
        <v>-311.7</v>
      </c>
      <c r="D82" s="119">
        <v>-370.2</v>
      </c>
      <c r="E82" s="119">
        <v>-370.2</v>
      </c>
    </row>
    <row r="83" spans="1:5" ht="12.75">
      <c r="A83" s="119" t="s">
        <v>320</v>
      </c>
      <c r="B83" s="120">
        <v>400</v>
      </c>
      <c r="C83" s="119">
        <v>6.5</v>
      </c>
      <c r="D83" s="119">
        <v>-1.5</v>
      </c>
      <c r="E83" s="119">
        <v>-1.5</v>
      </c>
    </row>
    <row r="84" spans="1:5" ht="12.75">
      <c r="A84" s="119" t="s">
        <v>321</v>
      </c>
      <c r="B84" s="120">
        <v>400</v>
      </c>
      <c r="C84" s="119">
        <v>-321</v>
      </c>
      <c r="D84" s="119">
        <v>-346</v>
      </c>
      <c r="E84" s="119">
        <v>-338</v>
      </c>
    </row>
    <row r="85" spans="1:5" ht="12.75">
      <c r="A85" s="119" t="s">
        <v>322</v>
      </c>
      <c r="B85" s="120" t="s">
        <v>436</v>
      </c>
      <c r="C85" s="119">
        <v>-176.5</v>
      </c>
      <c r="D85" s="119">
        <v>-176.5</v>
      </c>
      <c r="E85" s="119">
        <v>-176.5</v>
      </c>
    </row>
    <row r="86" spans="1:5" ht="12.75">
      <c r="A86" s="119" t="s">
        <v>323</v>
      </c>
      <c r="B86" s="120">
        <v>400</v>
      </c>
      <c r="C86" s="119">
        <v>250</v>
      </c>
      <c r="D86" s="119">
        <v>250</v>
      </c>
      <c r="E86" s="119">
        <v>250</v>
      </c>
    </row>
    <row r="87" spans="1:5" ht="12.75">
      <c r="A87" s="119" t="s">
        <v>324</v>
      </c>
      <c r="B87" s="120">
        <v>400</v>
      </c>
      <c r="C87" s="119">
        <v>-49</v>
      </c>
      <c r="D87" s="119">
        <v>-178</v>
      </c>
      <c r="E87" s="119">
        <v>-178</v>
      </c>
    </row>
    <row r="88" spans="1:5" ht="12.75">
      <c r="A88" s="119" t="s">
        <v>325</v>
      </c>
      <c r="B88" s="120">
        <v>250</v>
      </c>
      <c r="C88" s="119">
        <v>142</v>
      </c>
      <c r="D88" s="119">
        <v>140</v>
      </c>
      <c r="E88" s="119">
        <v>140</v>
      </c>
    </row>
    <row r="89" spans="1:5" ht="12.75">
      <c r="A89" s="119" t="s">
        <v>326</v>
      </c>
      <c r="B89" s="120">
        <v>250</v>
      </c>
      <c r="C89" s="119">
        <v>-294</v>
      </c>
      <c r="D89" s="119">
        <v>-376</v>
      </c>
      <c r="E89" s="119">
        <v>-316</v>
      </c>
    </row>
    <row r="90" spans="1:5" ht="12.75">
      <c r="A90" s="119" t="s">
        <v>327</v>
      </c>
      <c r="B90" s="120" t="s">
        <v>436</v>
      </c>
      <c r="C90" s="119">
        <v>-155</v>
      </c>
      <c r="D90" s="119">
        <f>-165-30</f>
        <v>-195</v>
      </c>
      <c r="E90" s="119">
        <v>-195</v>
      </c>
    </row>
    <row r="91" spans="1:5" ht="12.75">
      <c r="A91" s="119" t="s">
        <v>328</v>
      </c>
      <c r="B91" s="120">
        <v>400</v>
      </c>
      <c r="C91" s="119">
        <v>-275</v>
      </c>
      <c r="D91" s="119">
        <v>-306.6</v>
      </c>
      <c r="E91" s="119">
        <v>-306.6</v>
      </c>
    </row>
    <row r="92" spans="1:5" ht="12.75">
      <c r="A92" s="119" t="s">
        <v>329</v>
      </c>
      <c r="B92" s="120" t="s">
        <v>433</v>
      </c>
      <c r="C92" s="119">
        <v>754</v>
      </c>
      <c r="D92" s="119">
        <v>754</v>
      </c>
      <c r="E92" s="119">
        <v>754</v>
      </c>
    </row>
    <row r="93" spans="1:5" ht="12.75">
      <c r="A93" s="119" t="s">
        <v>330</v>
      </c>
      <c r="B93" s="120">
        <v>250</v>
      </c>
      <c r="C93" s="119">
        <v>-73.5</v>
      </c>
      <c r="D93" s="119">
        <v>-101.5</v>
      </c>
      <c r="E93" s="119">
        <v>-101.5</v>
      </c>
    </row>
    <row r="94" spans="1:5" ht="12.75">
      <c r="A94" s="119" t="s">
        <v>331</v>
      </c>
      <c r="B94" s="120">
        <v>250</v>
      </c>
      <c r="C94" s="119">
        <v>53</v>
      </c>
      <c r="D94" s="119">
        <v>48</v>
      </c>
      <c r="E94" s="119">
        <v>48</v>
      </c>
    </row>
    <row r="95" spans="1:5" ht="12.75">
      <c r="A95" s="119" t="s">
        <v>332</v>
      </c>
      <c r="B95" s="120">
        <v>100</v>
      </c>
      <c r="C95" s="119">
        <v>37</v>
      </c>
      <c r="D95" s="119">
        <v>7</v>
      </c>
      <c r="E95" s="119">
        <v>7</v>
      </c>
    </row>
    <row r="96" spans="1:5" ht="12.75">
      <c r="A96" s="119" t="s">
        <v>333</v>
      </c>
      <c r="B96" s="120">
        <v>100</v>
      </c>
      <c r="C96" s="119">
        <v>10</v>
      </c>
      <c r="D96" s="119">
        <v>10</v>
      </c>
      <c r="E96" s="119">
        <v>10</v>
      </c>
    </row>
    <row r="97" spans="1:5" ht="12.75">
      <c r="A97" s="119" t="s">
        <v>334</v>
      </c>
      <c r="B97" s="120">
        <v>250</v>
      </c>
      <c r="C97" s="124">
        <v>131.8</v>
      </c>
      <c r="D97" s="119">
        <v>108.8</v>
      </c>
      <c r="E97" s="119">
        <v>108.8</v>
      </c>
    </row>
    <row r="98" spans="1:5" ht="12.75">
      <c r="A98" s="119" t="s">
        <v>335</v>
      </c>
      <c r="B98" s="120">
        <v>160</v>
      </c>
      <c r="C98" s="119">
        <v>69.2</v>
      </c>
      <c r="D98" s="119">
        <v>89.2</v>
      </c>
      <c r="E98" s="119">
        <v>89.2</v>
      </c>
    </row>
    <row r="99" spans="1:5" ht="12.75">
      <c r="A99" s="119" t="s">
        <v>336</v>
      </c>
      <c r="B99" s="120">
        <v>250</v>
      </c>
      <c r="C99" s="119">
        <v>21.5</v>
      </c>
      <c r="D99" s="119">
        <v>-3.5</v>
      </c>
      <c r="E99" s="119">
        <v>-3.5</v>
      </c>
    </row>
    <row r="100" spans="1:5" ht="12.75">
      <c r="A100" s="119" t="s">
        <v>337</v>
      </c>
      <c r="B100" s="120" t="s">
        <v>433</v>
      </c>
      <c r="C100" s="119">
        <v>141.3</v>
      </c>
      <c r="D100" s="119">
        <v>141.3</v>
      </c>
      <c r="E100" s="119">
        <v>141.3</v>
      </c>
    </row>
    <row r="101" spans="1:5" ht="12.75">
      <c r="A101" s="119" t="s">
        <v>338</v>
      </c>
      <c r="B101" s="120" t="s">
        <v>433</v>
      </c>
      <c r="C101" s="119">
        <v>681.1</v>
      </c>
      <c r="D101" s="119">
        <v>681.1</v>
      </c>
      <c r="E101" s="119">
        <v>681.1</v>
      </c>
    </row>
    <row r="102" spans="1:5" ht="12.75">
      <c r="A102" s="119" t="s">
        <v>339</v>
      </c>
      <c r="B102" s="120" t="s">
        <v>433</v>
      </c>
      <c r="C102" s="119">
        <v>655</v>
      </c>
      <c r="D102" s="119">
        <v>655</v>
      </c>
      <c r="E102" s="119">
        <v>655</v>
      </c>
    </row>
    <row r="103" spans="1:5" ht="12.75">
      <c r="A103" s="119" t="s">
        <v>340</v>
      </c>
      <c r="B103" s="120" t="s">
        <v>436</v>
      </c>
      <c r="C103" s="119">
        <v>320</v>
      </c>
      <c r="D103" s="119">
        <v>58</v>
      </c>
      <c r="E103" s="119">
        <v>58</v>
      </c>
    </row>
    <row r="104" spans="1:5" ht="12.75">
      <c r="A104" s="119" t="s">
        <v>341</v>
      </c>
      <c r="B104" s="120">
        <v>400</v>
      </c>
      <c r="C104" s="119">
        <v>-40</v>
      </c>
      <c r="D104" s="119">
        <v>-40</v>
      </c>
      <c r="E104" s="119">
        <v>-40</v>
      </c>
    </row>
    <row r="105" spans="1:5" ht="12.75">
      <c r="A105" s="119" t="s">
        <v>342</v>
      </c>
      <c r="B105" s="120">
        <v>250</v>
      </c>
      <c r="C105" s="119">
        <v>-31.52</v>
      </c>
      <c r="D105" s="119">
        <v>-31.52</v>
      </c>
      <c r="E105" s="119">
        <v>-31.52</v>
      </c>
    </row>
    <row r="106" spans="1:5" ht="12.75">
      <c r="A106" s="119" t="s">
        <v>343</v>
      </c>
      <c r="B106" s="120">
        <v>250</v>
      </c>
      <c r="C106" s="119">
        <v>-68</v>
      </c>
      <c r="D106" s="119">
        <v>-68</v>
      </c>
      <c r="E106" s="119">
        <v>-68</v>
      </c>
    </row>
    <row r="107" spans="1:5" ht="12.75">
      <c r="A107" s="119" t="s">
        <v>344</v>
      </c>
      <c r="B107" s="120">
        <v>400</v>
      </c>
      <c r="C107" s="119">
        <v>-361</v>
      </c>
      <c r="D107" s="119">
        <v>-361</v>
      </c>
      <c r="E107" s="119">
        <v>-361</v>
      </c>
    </row>
    <row r="108" spans="1:5" ht="12.75">
      <c r="A108" s="119" t="s">
        <v>345</v>
      </c>
      <c r="B108" s="120">
        <v>250</v>
      </c>
      <c r="C108" s="119">
        <v>59.9</v>
      </c>
      <c r="D108" s="119">
        <v>44.9</v>
      </c>
      <c r="E108" s="119">
        <v>44.9</v>
      </c>
    </row>
    <row r="109" spans="1:5" ht="12.75">
      <c r="A109" s="119" t="s">
        <v>346</v>
      </c>
      <c r="B109" s="120">
        <v>630</v>
      </c>
      <c r="C109" s="119">
        <v>190</v>
      </c>
      <c r="D109" s="119">
        <v>190</v>
      </c>
      <c r="E109" s="119">
        <v>-60</v>
      </c>
    </row>
    <row r="110" spans="1:5" ht="12.75">
      <c r="A110" s="119" t="s">
        <v>347</v>
      </c>
      <c r="B110" s="120">
        <v>630</v>
      </c>
      <c r="C110" s="119">
        <v>190</v>
      </c>
      <c r="D110" s="119">
        <v>190</v>
      </c>
      <c r="E110" s="119">
        <v>31</v>
      </c>
    </row>
    <row r="111" spans="1:5" ht="12.75">
      <c r="A111" s="119" t="s">
        <v>348</v>
      </c>
      <c r="B111" s="120">
        <v>160</v>
      </c>
      <c r="C111" s="119">
        <v>5</v>
      </c>
      <c r="D111" s="119">
        <v>4</v>
      </c>
      <c r="E111" s="119">
        <v>4</v>
      </c>
    </row>
    <row r="112" spans="1:5" ht="12.75">
      <c r="A112" s="119" t="s">
        <v>349</v>
      </c>
      <c r="B112" s="120" t="s">
        <v>433</v>
      </c>
      <c r="C112" s="119">
        <v>800</v>
      </c>
      <c r="D112" s="119">
        <v>800</v>
      </c>
      <c r="E112" s="119">
        <v>800</v>
      </c>
    </row>
    <row r="113" spans="1:5" ht="12.75">
      <c r="A113" s="119" t="s">
        <v>350</v>
      </c>
      <c r="B113" s="120">
        <v>160</v>
      </c>
      <c r="C113" s="119">
        <v>79</v>
      </c>
      <c r="D113" s="119">
        <v>42</v>
      </c>
      <c r="E113" s="119">
        <v>42</v>
      </c>
    </row>
    <row r="114" spans="1:5" ht="12.75">
      <c r="A114" s="119" t="s">
        <v>351</v>
      </c>
      <c r="B114" s="120">
        <v>160</v>
      </c>
      <c r="C114" s="119">
        <v>70</v>
      </c>
      <c r="D114" s="119">
        <v>70</v>
      </c>
      <c r="E114" s="119">
        <v>70</v>
      </c>
    </row>
    <row r="115" spans="1:5" ht="12.75">
      <c r="A115" s="119" t="s">
        <v>352</v>
      </c>
      <c r="B115" s="120">
        <v>400</v>
      </c>
      <c r="C115" s="119">
        <v>-78.5</v>
      </c>
      <c r="D115" s="119">
        <v>-78.5</v>
      </c>
      <c r="E115" s="119">
        <v>-78.5</v>
      </c>
    </row>
    <row r="116" spans="1:5" ht="12.75">
      <c r="A116" s="119" t="s">
        <v>353</v>
      </c>
      <c r="B116" s="120" t="s">
        <v>436</v>
      </c>
      <c r="C116" s="119">
        <v>-71</v>
      </c>
      <c r="D116" s="119">
        <v>-96</v>
      </c>
      <c r="E116" s="119">
        <v>-96</v>
      </c>
    </row>
    <row r="117" spans="1:5" ht="12.75">
      <c r="A117" s="119" t="s">
        <v>354</v>
      </c>
      <c r="B117" s="125">
        <v>250</v>
      </c>
      <c r="C117" s="119">
        <v>-129.2</v>
      </c>
      <c r="D117" s="119">
        <v>-129.2</v>
      </c>
      <c r="E117" s="119">
        <v>-129.2</v>
      </c>
    </row>
    <row r="118" spans="1:5" ht="12.75">
      <c r="A118" s="119" t="s">
        <v>355</v>
      </c>
      <c r="B118" s="120">
        <v>630</v>
      </c>
      <c r="C118" s="123">
        <v>-817.55</v>
      </c>
      <c r="D118" s="123">
        <f>-817.55</f>
        <v>-817.55</v>
      </c>
      <c r="E118" s="123">
        <f>D118</f>
        <v>-817.55</v>
      </c>
    </row>
    <row r="119" spans="1:5" ht="12.75">
      <c r="A119" s="119" t="s">
        <v>356</v>
      </c>
      <c r="B119" s="120">
        <v>250</v>
      </c>
      <c r="C119" s="119">
        <v>-302.1</v>
      </c>
      <c r="D119" s="119">
        <v>-302.1</v>
      </c>
      <c r="E119" s="119">
        <v>-302.1</v>
      </c>
    </row>
    <row r="120" spans="1:5" ht="12.75">
      <c r="A120" s="119" t="s">
        <v>357</v>
      </c>
      <c r="B120" s="120">
        <v>160</v>
      </c>
      <c r="C120" s="119">
        <v>-95.7</v>
      </c>
      <c r="D120" s="119">
        <v>-95.7</v>
      </c>
      <c r="E120" s="119">
        <v>-95.7</v>
      </c>
    </row>
    <row r="121" spans="1:5" ht="12.75">
      <c r="A121" s="119" t="s">
        <v>358</v>
      </c>
      <c r="B121" s="120">
        <v>400</v>
      </c>
      <c r="C121" s="119">
        <v>60</v>
      </c>
      <c r="D121" s="119">
        <v>60</v>
      </c>
      <c r="E121" s="119">
        <v>37</v>
      </c>
    </row>
    <row r="122" spans="1:5" ht="12.75">
      <c r="A122" s="119" t="s">
        <v>359</v>
      </c>
      <c r="B122" s="120">
        <v>400</v>
      </c>
      <c r="C122" s="119">
        <v>60</v>
      </c>
      <c r="D122" s="119">
        <v>60</v>
      </c>
      <c r="E122" s="119">
        <v>-33</v>
      </c>
    </row>
    <row r="123" spans="1:5" ht="12.75">
      <c r="A123" s="119" t="s">
        <v>360</v>
      </c>
      <c r="B123" s="120">
        <v>400</v>
      </c>
      <c r="C123" s="119">
        <v>-160</v>
      </c>
      <c r="D123" s="119">
        <v>-190</v>
      </c>
      <c r="E123" s="119">
        <v>-190</v>
      </c>
    </row>
    <row r="124" spans="1:5" ht="12.75">
      <c r="A124" s="119" t="s">
        <v>361</v>
      </c>
      <c r="B124" s="120">
        <v>630</v>
      </c>
      <c r="C124" s="119">
        <v>-76</v>
      </c>
      <c r="D124" s="119">
        <f>-76-40</f>
        <v>-116</v>
      </c>
      <c r="E124" s="119">
        <v>-86</v>
      </c>
    </row>
    <row r="125" spans="1:5" ht="12.75">
      <c r="A125" s="119" t="s">
        <v>362</v>
      </c>
      <c r="B125" s="120">
        <v>400</v>
      </c>
      <c r="C125" s="119">
        <v>-55.4</v>
      </c>
      <c r="D125" s="119">
        <v>-55.4</v>
      </c>
      <c r="E125" s="119">
        <v>-55.4</v>
      </c>
    </row>
    <row r="126" spans="1:5" ht="12.75">
      <c r="A126" s="119" t="s">
        <v>363</v>
      </c>
      <c r="B126" s="120">
        <v>250</v>
      </c>
      <c r="C126" s="119">
        <v>-123</v>
      </c>
      <c r="D126" s="119">
        <v>-123</v>
      </c>
      <c r="E126" s="119">
        <v>-123</v>
      </c>
    </row>
    <row r="127" spans="1:5" ht="12.75">
      <c r="A127" s="119" t="s">
        <v>364</v>
      </c>
      <c r="B127" s="120">
        <v>160</v>
      </c>
      <c r="C127" s="119">
        <v>-31</v>
      </c>
      <c r="D127" s="119">
        <v>-46</v>
      </c>
      <c r="E127" s="119">
        <v>-46</v>
      </c>
    </row>
    <row r="128" spans="1:5" ht="12.75">
      <c r="A128" s="119" t="s">
        <v>365</v>
      </c>
      <c r="B128" s="120">
        <v>400</v>
      </c>
      <c r="C128" s="119">
        <v>-60</v>
      </c>
      <c r="D128" s="119">
        <v>-60</v>
      </c>
      <c r="E128" s="119">
        <v>-60</v>
      </c>
    </row>
    <row r="129" spans="1:5" ht="12.75">
      <c r="A129" s="119" t="s">
        <v>366</v>
      </c>
      <c r="B129" s="120">
        <v>400</v>
      </c>
      <c r="C129" s="119">
        <v>47</v>
      </c>
      <c r="D129" s="119">
        <v>72</v>
      </c>
      <c r="E129" s="119">
        <v>-278</v>
      </c>
    </row>
    <row r="130" spans="1:5" ht="12.75">
      <c r="A130" s="119" t="s">
        <v>336</v>
      </c>
      <c r="B130" s="120">
        <v>160</v>
      </c>
      <c r="C130" s="119">
        <v>31</v>
      </c>
      <c r="D130" s="119">
        <v>31</v>
      </c>
      <c r="E130" s="119">
        <v>31</v>
      </c>
    </row>
    <row r="131" spans="1:5" ht="12.75">
      <c r="A131" s="119" t="s">
        <v>367</v>
      </c>
      <c r="B131" s="120">
        <v>400</v>
      </c>
      <c r="C131" s="119">
        <v>-283.4</v>
      </c>
      <c r="D131" s="119">
        <v>-283.4</v>
      </c>
      <c r="E131" s="119">
        <v>-283.4</v>
      </c>
    </row>
    <row r="132" spans="1:5" ht="12.75">
      <c r="A132" s="119" t="s">
        <v>368</v>
      </c>
      <c r="B132" s="120">
        <v>250</v>
      </c>
      <c r="C132" s="119">
        <v>-153</v>
      </c>
      <c r="D132" s="119">
        <v>-153</v>
      </c>
      <c r="E132" s="119">
        <v>-153</v>
      </c>
    </row>
    <row r="133" spans="1:5" ht="12.75">
      <c r="A133" s="119" t="s">
        <v>369</v>
      </c>
      <c r="B133" s="120">
        <v>400</v>
      </c>
      <c r="C133" s="119">
        <v>-167</v>
      </c>
      <c r="D133" s="119">
        <v>-167</v>
      </c>
      <c r="E133" s="119">
        <v>-167</v>
      </c>
    </row>
    <row r="134" spans="1:5" ht="12.75">
      <c r="A134" s="119" t="s">
        <v>370</v>
      </c>
      <c r="B134" s="120">
        <v>250</v>
      </c>
      <c r="C134" s="119">
        <v>102</v>
      </c>
      <c r="D134" s="119">
        <v>102</v>
      </c>
      <c r="E134" s="119">
        <v>57</v>
      </c>
    </row>
    <row r="135" spans="1:5" ht="12.75">
      <c r="A135" s="119" t="s">
        <v>371</v>
      </c>
      <c r="B135" s="120">
        <v>400</v>
      </c>
      <c r="C135" s="119">
        <v>78</v>
      </c>
      <c r="D135" s="119">
        <v>78</v>
      </c>
      <c r="E135" s="119">
        <v>78</v>
      </c>
    </row>
    <row r="136" spans="1:5" ht="12.75">
      <c r="A136" s="119" t="s">
        <v>372</v>
      </c>
      <c r="B136" s="120">
        <v>400</v>
      </c>
      <c r="C136" s="119">
        <v>135</v>
      </c>
      <c r="D136" s="119">
        <v>135</v>
      </c>
      <c r="E136" s="119">
        <v>135</v>
      </c>
    </row>
    <row r="137" spans="1:5" ht="12.75">
      <c r="A137" s="119" t="s">
        <v>373</v>
      </c>
      <c r="B137" s="120">
        <v>400</v>
      </c>
      <c r="C137" s="119">
        <v>135</v>
      </c>
      <c r="D137" s="119">
        <v>135</v>
      </c>
      <c r="E137" s="119">
        <v>135</v>
      </c>
    </row>
    <row r="138" spans="1:5" ht="12.75">
      <c r="A138" s="119" t="s">
        <v>374</v>
      </c>
      <c r="B138" s="120">
        <v>400</v>
      </c>
      <c r="C138" s="119">
        <v>-40</v>
      </c>
      <c r="D138" s="119">
        <v>-40</v>
      </c>
      <c r="E138" s="119">
        <v>-40</v>
      </c>
    </row>
    <row r="139" spans="1:5" ht="12.75">
      <c r="A139" s="119" t="s">
        <v>375</v>
      </c>
      <c r="B139" s="120">
        <v>630</v>
      </c>
      <c r="C139" s="119">
        <v>20</v>
      </c>
      <c r="D139" s="119">
        <v>20</v>
      </c>
      <c r="E139" s="119">
        <v>20</v>
      </c>
    </row>
    <row r="140" spans="1:5" ht="12.75">
      <c r="A140" s="119" t="s">
        <v>376</v>
      </c>
      <c r="B140" s="120">
        <v>160</v>
      </c>
      <c r="C140" s="119">
        <v>44</v>
      </c>
      <c r="D140" s="119">
        <v>44</v>
      </c>
      <c r="E140" s="119">
        <v>44</v>
      </c>
    </row>
    <row r="141" spans="1:5" ht="12.75">
      <c r="A141" s="119" t="s">
        <v>377</v>
      </c>
      <c r="B141" s="120">
        <v>630</v>
      </c>
      <c r="C141" s="119">
        <v>-176</v>
      </c>
      <c r="D141" s="119">
        <v>-176</v>
      </c>
      <c r="E141" s="119">
        <v>-176</v>
      </c>
    </row>
    <row r="142" spans="1:5" ht="12.75">
      <c r="A142" s="119" t="s">
        <v>378</v>
      </c>
      <c r="B142" s="120">
        <v>250</v>
      </c>
      <c r="C142" s="119">
        <v>-101.5</v>
      </c>
      <c r="D142" s="119">
        <v>101.5</v>
      </c>
      <c r="E142" s="119">
        <v>101.5</v>
      </c>
    </row>
    <row r="143" spans="1:5" ht="12.75">
      <c r="A143" s="119" t="s">
        <v>379</v>
      </c>
      <c r="B143" s="125">
        <v>630</v>
      </c>
      <c r="C143" s="119">
        <v>90</v>
      </c>
      <c r="D143" s="119">
        <v>90</v>
      </c>
      <c r="E143" s="119">
        <v>90</v>
      </c>
    </row>
    <row r="144" spans="1:5" ht="12.75">
      <c r="A144" s="119" t="s">
        <v>380</v>
      </c>
      <c r="B144" s="120">
        <v>250</v>
      </c>
      <c r="C144" s="119">
        <v>-98</v>
      </c>
      <c r="D144" s="119">
        <v>-98</v>
      </c>
      <c r="E144" s="119">
        <v>-98</v>
      </c>
    </row>
    <row r="145" spans="1:5" ht="12.75">
      <c r="A145" s="119" t="s">
        <v>381</v>
      </c>
      <c r="B145" s="120">
        <v>63</v>
      </c>
      <c r="C145" s="119">
        <v>9.5</v>
      </c>
      <c r="D145" s="119">
        <v>9.5</v>
      </c>
      <c r="E145" s="119">
        <v>9.5</v>
      </c>
    </row>
    <row r="146" spans="1:5" ht="12.75">
      <c r="A146" s="119" t="s">
        <v>382</v>
      </c>
      <c r="B146" s="120">
        <v>250</v>
      </c>
      <c r="C146" s="119">
        <v>-38</v>
      </c>
      <c r="D146" s="119">
        <v>-38</v>
      </c>
      <c r="E146" s="119">
        <v>-38</v>
      </c>
    </row>
    <row r="147" spans="1:5" ht="12.75">
      <c r="A147" s="119" t="s">
        <v>383</v>
      </c>
      <c r="B147" s="120">
        <v>250</v>
      </c>
      <c r="C147" s="119">
        <v>91</v>
      </c>
      <c r="D147" s="119">
        <v>91</v>
      </c>
      <c r="E147" s="119">
        <v>91</v>
      </c>
    </row>
    <row r="148" spans="1:5" ht="12.75">
      <c r="A148" s="119" t="s">
        <v>384</v>
      </c>
      <c r="B148" s="120">
        <v>250</v>
      </c>
      <c r="C148" s="119">
        <v>-35.7</v>
      </c>
      <c r="D148" s="119">
        <v>-35.7</v>
      </c>
      <c r="E148" s="119">
        <v>-35.7</v>
      </c>
    </row>
    <row r="149" spans="1:5" ht="12.75">
      <c r="A149" s="119" t="s">
        <v>385</v>
      </c>
      <c r="B149" s="120">
        <v>160</v>
      </c>
      <c r="C149" s="119">
        <v>62</v>
      </c>
      <c r="D149" s="119">
        <v>62</v>
      </c>
      <c r="E149" s="119">
        <v>62</v>
      </c>
    </row>
    <row r="150" spans="1:5" ht="12.75">
      <c r="A150" s="119" t="s">
        <v>386</v>
      </c>
      <c r="B150" s="120">
        <v>250</v>
      </c>
      <c r="C150" s="119">
        <v>82</v>
      </c>
      <c r="D150" s="119">
        <v>82</v>
      </c>
      <c r="E150" s="119">
        <v>82</v>
      </c>
    </row>
    <row r="151" spans="1:5" ht="12.75">
      <c r="A151" s="119" t="s">
        <v>387</v>
      </c>
      <c r="B151" s="120" t="s">
        <v>434</v>
      </c>
      <c r="C151" s="119">
        <v>709</v>
      </c>
      <c r="D151" s="119">
        <v>709</v>
      </c>
      <c r="E151" s="119">
        <v>709</v>
      </c>
    </row>
    <row r="152" spans="1:5" ht="12.75">
      <c r="A152" s="119" t="s">
        <v>388</v>
      </c>
      <c r="B152" s="120" t="s">
        <v>433</v>
      </c>
      <c r="C152" s="119">
        <v>270</v>
      </c>
      <c r="D152" s="119">
        <v>270</v>
      </c>
      <c r="E152" s="119">
        <v>270</v>
      </c>
    </row>
    <row r="153" spans="1:5" ht="12.75">
      <c r="A153" s="119" t="s">
        <v>389</v>
      </c>
      <c r="B153" s="120">
        <v>630</v>
      </c>
      <c r="C153" s="119">
        <v>-388.6</v>
      </c>
      <c r="D153" s="119">
        <v>-398.6</v>
      </c>
      <c r="E153" s="119">
        <v>-398.6</v>
      </c>
    </row>
    <row r="154" spans="1:5" ht="12.75">
      <c r="A154" s="119" t="s">
        <v>390</v>
      </c>
      <c r="B154" s="120">
        <v>400</v>
      </c>
      <c r="C154" s="119">
        <v>60</v>
      </c>
      <c r="D154" s="119">
        <v>60</v>
      </c>
      <c r="E154" s="119">
        <v>45</v>
      </c>
    </row>
    <row r="155" spans="1:5" ht="12.75">
      <c r="A155" s="119" t="s">
        <v>391</v>
      </c>
      <c r="B155" s="120" t="s">
        <v>436</v>
      </c>
      <c r="C155" s="119">
        <v>-721.5</v>
      </c>
      <c r="D155" s="119">
        <v>-721.5</v>
      </c>
      <c r="E155" s="119">
        <v>-721.5</v>
      </c>
    </row>
    <row r="156" spans="1:5" ht="12.75">
      <c r="A156" s="119" t="s">
        <v>392</v>
      </c>
      <c r="B156" s="120">
        <v>250</v>
      </c>
      <c r="C156" s="119">
        <v>67</v>
      </c>
      <c r="D156" s="119">
        <v>67</v>
      </c>
      <c r="E156" s="119">
        <v>67</v>
      </c>
    </row>
    <row r="157" spans="1:5" ht="12.75">
      <c r="A157" s="119" t="s">
        <v>393</v>
      </c>
      <c r="B157" s="120">
        <v>400</v>
      </c>
      <c r="C157" s="119">
        <v>11.6</v>
      </c>
      <c r="D157" s="119">
        <v>11.6</v>
      </c>
      <c r="E157" s="119">
        <v>11.6</v>
      </c>
    </row>
    <row r="158" spans="1:5" ht="12.75">
      <c r="A158" s="119" t="s">
        <v>394</v>
      </c>
      <c r="B158" s="120">
        <v>250</v>
      </c>
      <c r="C158" s="119">
        <v>123.5</v>
      </c>
      <c r="D158" s="119">
        <v>83.5</v>
      </c>
      <c r="E158" s="119">
        <v>83.5</v>
      </c>
    </row>
    <row r="159" spans="1:5" ht="12.75">
      <c r="A159" s="119" t="s">
        <v>395</v>
      </c>
      <c r="B159" s="120">
        <v>250</v>
      </c>
      <c r="C159" s="119">
        <v>67</v>
      </c>
      <c r="D159" s="119">
        <v>-8</v>
      </c>
      <c r="E159" s="119">
        <v>-8</v>
      </c>
    </row>
    <row r="160" spans="1:5" ht="12.75">
      <c r="A160" s="119" t="s">
        <v>396</v>
      </c>
      <c r="B160" s="120">
        <v>250</v>
      </c>
      <c r="C160" s="119">
        <v>-63</v>
      </c>
      <c r="D160" s="119">
        <v>-63</v>
      </c>
      <c r="E160" s="119">
        <v>-63</v>
      </c>
    </row>
    <row r="161" spans="1:5" ht="12.75">
      <c r="A161" s="119" t="s">
        <v>296</v>
      </c>
      <c r="B161" s="120">
        <v>160</v>
      </c>
      <c r="C161" s="119">
        <v>137</v>
      </c>
      <c r="D161" s="119">
        <v>137</v>
      </c>
      <c r="E161" s="119">
        <v>137</v>
      </c>
    </row>
    <row r="162" spans="1:5" ht="12.75">
      <c r="A162" s="119" t="s">
        <v>297</v>
      </c>
      <c r="B162" s="120">
        <v>250</v>
      </c>
      <c r="C162" s="119">
        <v>102</v>
      </c>
      <c r="D162" s="119">
        <v>102</v>
      </c>
      <c r="E162" s="119">
        <v>62</v>
      </c>
    </row>
    <row r="163" spans="1:5" ht="12.75">
      <c r="A163" s="119" t="s">
        <v>397</v>
      </c>
      <c r="B163" s="120" t="s">
        <v>440</v>
      </c>
      <c r="C163" s="119">
        <v>-145</v>
      </c>
      <c r="D163" s="119">
        <v>-145</v>
      </c>
      <c r="E163" s="119">
        <v>-145</v>
      </c>
    </row>
    <row r="164" spans="1:5" ht="12.75">
      <c r="A164" s="119" t="s">
        <v>398</v>
      </c>
      <c r="B164" s="120">
        <v>400</v>
      </c>
      <c r="C164" s="119">
        <v>160</v>
      </c>
      <c r="D164" s="119">
        <v>160</v>
      </c>
      <c r="E164" s="119">
        <v>160</v>
      </c>
    </row>
    <row r="165" spans="1:5" ht="12.75">
      <c r="A165" s="119" t="s">
        <v>399</v>
      </c>
      <c r="B165" s="120">
        <v>400</v>
      </c>
      <c r="C165" s="119">
        <v>160</v>
      </c>
      <c r="D165" s="119">
        <v>160</v>
      </c>
      <c r="E165" s="119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20" sqref="O19:O20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18" t="s">
        <v>152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>
      <c r="A2" s="218" t="s">
        <v>153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2.75">
      <c r="A3" s="220" t="s">
        <v>431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.75">
      <c r="A4" s="93"/>
      <c r="B4" s="93"/>
      <c r="C4" s="93"/>
      <c r="D4" s="93"/>
      <c r="E4" s="93"/>
      <c r="F4" s="93"/>
      <c r="G4" s="93"/>
      <c r="H4" s="94"/>
      <c r="I4" s="93"/>
      <c r="J4" s="93"/>
      <c r="K4" s="93"/>
      <c r="L4" s="93"/>
      <c r="M4" s="93"/>
    </row>
    <row r="5" spans="1:13" ht="12.75">
      <c r="A5" s="93"/>
      <c r="B5" s="93"/>
      <c r="C5" s="93"/>
      <c r="D5" s="93"/>
      <c r="E5" s="93"/>
      <c r="F5" s="93"/>
      <c r="G5" s="93"/>
      <c r="H5" s="94"/>
      <c r="I5" s="93"/>
      <c r="J5" s="93"/>
      <c r="K5" s="93"/>
      <c r="L5" s="93"/>
      <c r="M5" s="93"/>
    </row>
    <row r="6" spans="1:13" ht="12.75">
      <c r="A6" s="221" t="s">
        <v>154</v>
      </c>
      <c r="B6" s="223" t="s">
        <v>71</v>
      </c>
      <c r="C6" s="224"/>
      <c r="D6" s="225" t="s">
        <v>64</v>
      </c>
      <c r="E6" s="223" t="s">
        <v>79</v>
      </c>
      <c r="F6" s="223" t="s">
        <v>155</v>
      </c>
      <c r="G6" s="95"/>
      <c r="H6" s="226" t="s">
        <v>83</v>
      </c>
      <c r="I6" s="95"/>
      <c r="J6" s="95"/>
      <c r="K6" s="223" t="s">
        <v>80</v>
      </c>
      <c r="L6" s="223" t="s">
        <v>156</v>
      </c>
      <c r="M6" s="223" t="s">
        <v>157</v>
      </c>
    </row>
    <row r="7" spans="1:13" ht="36" customHeight="1">
      <c r="A7" s="222"/>
      <c r="B7" s="224"/>
      <c r="C7" s="224"/>
      <c r="D7" s="225"/>
      <c r="E7" s="224"/>
      <c r="F7" s="224"/>
      <c r="G7" s="95"/>
      <c r="H7" s="227"/>
      <c r="I7" s="95"/>
      <c r="J7" s="95"/>
      <c r="K7" s="224"/>
      <c r="L7" s="223"/>
      <c r="M7" s="223"/>
    </row>
    <row r="8" spans="1:13" ht="24" customHeight="1">
      <c r="A8" s="230">
        <v>1</v>
      </c>
      <c r="B8" s="224" t="s">
        <v>158</v>
      </c>
      <c r="C8" s="224"/>
      <c r="D8" s="96" t="s">
        <v>62</v>
      </c>
      <c r="E8" s="96">
        <v>0</v>
      </c>
      <c r="F8" s="96">
        <v>0</v>
      </c>
      <c r="G8" s="95"/>
      <c r="H8" s="97">
        <v>0</v>
      </c>
      <c r="I8" s="95"/>
      <c r="J8" s="95"/>
      <c r="K8" s="96">
        <v>0</v>
      </c>
      <c r="L8" s="223" t="s">
        <v>159</v>
      </c>
      <c r="M8" s="228">
        <v>42725</v>
      </c>
    </row>
    <row r="9" spans="1:13" ht="22.5" customHeight="1">
      <c r="A9" s="230"/>
      <c r="B9" s="224"/>
      <c r="C9" s="224"/>
      <c r="D9" s="96" t="s">
        <v>60</v>
      </c>
      <c r="E9" s="96">
        <v>6.3</v>
      </c>
      <c r="F9" s="98">
        <f>((28368/24/0.87)+(34272/24/0.87))/1000</f>
        <v>3</v>
      </c>
      <c r="G9" s="95"/>
      <c r="H9" s="99">
        <f>(0.022-0.007)+(0.1-0.05)+(0.04-0.04)+(0.03-0.015)+(0.08-0.04)+(0.045-0.015)+(0.035-0.37521)+(0.015-0)</f>
        <v>-0.17521000000000003</v>
      </c>
      <c r="I9" s="95"/>
      <c r="J9" s="95"/>
      <c r="K9" s="100">
        <f>E9-F9-H9</f>
        <v>3.4752099999999997</v>
      </c>
      <c r="L9" s="223"/>
      <c r="M9" s="229"/>
    </row>
    <row r="10" spans="1:13" ht="24" customHeight="1">
      <c r="A10" s="230">
        <v>2</v>
      </c>
      <c r="B10" s="224" t="s">
        <v>160</v>
      </c>
      <c r="C10" s="224"/>
      <c r="D10" s="96" t="s">
        <v>62</v>
      </c>
      <c r="E10" s="96">
        <v>0</v>
      </c>
      <c r="F10" s="96">
        <v>0</v>
      </c>
      <c r="G10" s="95"/>
      <c r="H10" s="97">
        <v>0</v>
      </c>
      <c r="I10" s="95"/>
      <c r="J10" s="95"/>
      <c r="K10" s="96">
        <v>0</v>
      </c>
      <c r="L10" s="223" t="s">
        <v>159</v>
      </c>
      <c r="M10" s="228">
        <v>42725</v>
      </c>
    </row>
    <row r="11" spans="1:13" ht="22.5" customHeight="1">
      <c r="A11" s="230"/>
      <c r="B11" s="224"/>
      <c r="C11" s="224"/>
      <c r="D11" s="96" t="s">
        <v>60</v>
      </c>
      <c r="E11" s="96">
        <v>4</v>
      </c>
      <c r="F11" s="98">
        <f>((36600/24/0.87)+(35160/24/0.87))/1000</f>
        <v>3.436781609195402</v>
      </c>
      <c r="G11" s="95"/>
      <c r="H11" s="99">
        <f>0.084+0.115+(0.15-0.085)+0.079+(0.258-0.102)+(0.02-0.022)+(0.015-0.015)+(0.085-0.015)+(0.2-0.155)</f>
        <v>0.6120000000000001</v>
      </c>
      <c r="I11" s="101"/>
      <c r="J11" s="101"/>
      <c r="K11" s="100">
        <f>E11-F11-H11</f>
        <v>-0.04878160919540209</v>
      </c>
      <c r="L11" s="223"/>
      <c r="M11" s="229"/>
    </row>
    <row r="12" spans="1:13" ht="22.5" customHeight="1">
      <c r="A12" s="230">
        <v>3</v>
      </c>
      <c r="B12" s="231" t="s">
        <v>161</v>
      </c>
      <c r="C12" s="231"/>
      <c r="D12" s="102" t="s">
        <v>62</v>
      </c>
      <c r="E12" s="131">
        <v>0</v>
      </c>
      <c r="F12" s="131">
        <v>0</v>
      </c>
      <c r="G12" s="103"/>
      <c r="H12" s="131">
        <v>0</v>
      </c>
      <c r="I12" s="103"/>
      <c r="J12" s="103"/>
      <c r="K12" s="131">
        <v>0</v>
      </c>
      <c r="L12" s="223" t="s">
        <v>159</v>
      </c>
      <c r="M12" s="228">
        <v>42725</v>
      </c>
    </row>
    <row r="13" spans="1:13" ht="25.5" customHeight="1">
      <c r="A13" s="230"/>
      <c r="B13" s="231"/>
      <c r="C13" s="231"/>
      <c r="D13" s="102" t="s">
        <v>60</v>
      </c>
      <c r="E13" s="131">
        <v>4</v>
      </c>
      <c r="F13" s="104">
        <f>((37248/24/0.87)+(24768/24/0.87))/1000</f>
        <v>2.9701149425287356</v>
      </c>
      <c r="G13" s="103"/>
      <c r="H13" s="99">
        <f>(0.083-0.043)+(0.1935-0.04)+(0.177-0.2615)+0.165+0.071+(0.045-0.034)+(0.073-0.006)+(0.064-0.04)+(0.037-0.015)</f>
        <v>0.4690000000000001</v>
      </c>
      <c r="I13" s="101"/>
      <c r="J13" s="101"/>
      <c r="K13" s="100">
        <f>E13-F13-H13</f>
        <v>0.5608850574712643</v>
      </c>
      <c r="L13" s="223"/>
      <c r="M13" s="229"/>
    </row>
    <row r="14" spans="1:13" ht="27" customHeight="1">
      <c r="A14" s="230">
        <v>4</v>
      </c>
      <c r="B14" s="224" t="s">
        <v>162</v>
      </c>
      <c r="C14" s="224"/>
      <c r="D14" s="96" t="s">
        <v>62</v>
      </c>
      <c r="E14" s="96">
        <v>0</v>
      </c>
      <c r="F14" s="96">
        <v>0</v>
      </c>
      <c r="G14" s="95"/>
      <c r="H14" s="97">
        <v>0</v>
      </c>
      <c r="I14" s="95"/>
      <c r="J14" s="95"/>
      <c r="K14" s="96">
        <v>0</v>
      </c>
      <c r="L14" s="223" t="s">
        <v>159</v>
      </c>
      <c r="M14" s="228">
        <v>42725</v>
      </c>
    </row>
    <row r="15" spans="1:13" ht="25.5" customHeight="1">
      <c r="A15" s="230"/>
      <c r="B15" s="224"/>
      <c r="C15" s="224"/>
      <c r="D15" s="96" t="s">
        <v>60</v>
      </c>
      <c r="E15" s="96">
        <v>6.3</v>
      </c>
      <c r="F15" s="98">
        <f>((49920/24/0.87)+(44520/24/0.87))/1000</f>
        <v>4.522988505747127</v>
      </c>
      <c r="G15" s="95"/>
      <c r="H15" s="99">
        <f>(0.064-0.027)+0.064+(0.147-0.104)+(0.165-0.13)+(0.224-0.035)+(0.171-0.145)+(0.418-0.01)+(0.352-0.097)+(0.065-0.022)</f>
        <v>1.0999999999999999</v>
      </c>
      <c r="I15" s="101"/>
      <c r="J15" s="101"/>
      <c r="K15" s="100">
        <f>E15-F15-H15</f>
        <v>0.6770114942528733</v>
      </c>
      <c r="L15" s="223"/>
      <c r="M15" s="229"/>
    </row>
    <row r="16" spans="1:14" ht="157.5" hidden="1" outlineLevel="1">
      <c r="A16" s="105"/>
      <c r="B16" s="105"/>
      <c r="C16" s="105"/>
      <c r="D16" s="105"/>
      <c r="E16" s="105" t="s">
        <v>163</v>
      </c>
      <c r="F16" s="105" t="s">
        <v>164</v>
      </c>
      <c r="G16" s="105"/>
      <c r="H16" s="105" t="s">
        <v>165</v>
      </c>
      <c r="I16" s="105"/>
      <c r="J16" s="105"/>
      <c r="K16" s="105"/>
      <c r="L16" s="105"/>
      <c r="M16" s="105"/>
      <c r="N16" s="106"/>
    </row>
    <row r="17" spans="1:14" ht="12.75" collapsed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14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</sheetData>
  <sheetProtection/>
  <mergeCells count="28"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  <mergeCell ref="L12:L13"/>
    <mergeCell ref="M12:M13"/>
    <mergeCell ref="L6:L7"/>
    <mergeCell ref="M6:M7"/>
    <mergeCell ref="A8:A9"/>
    <mergeCell ref="B8:C9"/>
    <mergeCell ref="L8:L9"/>
    <mergeCell ref="M8:M9"/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="85" zoomScaleNormal="85" zoomScalePageLayoutView="0" workbookViewId="0" topLeftCell="A1">
      <selection activeCell="A3" sqref="A3:N3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18" t="s">
        <v>166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4.75" customHeight="1">
      <c r="A2" s="218" t="s">
        <v>153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24.75" customHeight="1">
      <c r="A3" s="220" t="s">
        <v>432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24.75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24.75" customHeight="1">
      <c r="A5" s="232" t="s">
        <v>154</v>
      </c>
      <c r="B5" s="234" t="s">
        <v>71</v>
      </c>
      <c r="C5" s="234" t="s">
        <v>64</v>
      </c>
      <c r="D5" s="108" t="s">
        <v>167</v>
      </c>
      <c r="E5" s="234" t="s">
        <v>89</v>
      </c>
      <c r="F5" s="109" t="s">
        <v>168</v>
      </c>
      <c r="G5" s="234" t="s">
        <v>169</v>
      </c>
      <c r="H5" s="109" t="s">
        <v>170</v>
      </c>
      <c r="I5" s="234" t="s">
        <v>87</v>
      </c>
      <c r="J5" s="234" t="s">
        <v>171</v>
      </c>
      <c r="K5" s="106"/>
      <c r="L5" s="93"/>
      <c r="M5" s="93"/>
      <c r="N5" s="93"/>
    </row>
    <row r="6" spans="1:14" ht="24.75" customHeight="1" thickBot="1">
      <c r="A6" s="233"/>
      <c r="B6" s="235"/>
      <c r="C6" s="235"/>
      <c r="D6" s="110" t="s">
        <v>172</v>
      </c>
      <c r="E6" s="235"/>
      <c r="F6" s="111" t="s">
        <v>173</v>
      </c>
      <c r="G6" s="235"/>
      <c r="H6" s="111" t="s">
        <v>174</v>
      </c>
      <c r="I6" s="235"/>
      <c r="J6" s="235"/>
      <c r="K6" s="106"/>
      <c r="L6" s="93"/>
      <c r="M6" s="93"/>
      <c r="N6" s="93"/>
    </row>
    <row r="7" spans="1:11" ht="24.75" customHeight="1" thickBot="1">
      <c r="A7" s="236">
        <v>1</v>
      </c>
      <c r="B7" s="238" t="s">
        <v>175</v>
      </c>
      <c r="C7" s="112" t="s">
        <v>60</v>
      </c>
      <c r="D7" s="112">
        <f>'[1]35кВ и ниже'!D7</f>
        <v>0</v>
      </c>
      <c r="E7" s="112">
        <f>'[1]35кВ и ниже'!E7</f>
        <v>0</v>
      </c>
      <c r="F7" s="112">
        <f>'[1]35кВ и ниже'!F7</f>
        <v>0</v>
      </c>
      <c r="G7" s="112">
        <f>'[1]35кВ и ниже'!G7</f>
        <v>0</v>
      </c>
      <c r="H7" s="240" t="s">
        <v>159</v>
      </c>
      <c r="I7" s="242">
        <v>40533</v>
      </c>
      <c r="J7" s="236" t="s">
        <v>176</v>
      </c>
      <c r="K7" s="106"/>
    </row>
    <row r="8" spans="1:11" ht="24.75" customHeight="1" thickBot="1">
      <c r="A8" s="237"/>
      <c r="B8" s="239"/>
      <c r="C8" s="112" t="s">
        <v>59</v>
      </c>
      <c r="D8" s="112">
        <f>'[1]35кВ и ниже'!D8</f>
        <v>0.25</v>
      </c>
      <c r="E8" s="112">
        <f>'[1]35кВ и ниже'!E8</f>
        <v>0.155</v>
      </c>
      <c r="F8" s="112">
        <f>'[1]35кВ и ниже'!F8</f>
        <v>0.12100000000000001</v>
      </c>
      <c r="G8" s="112">
        <f>'[1]35кВ и ниже'!G8</f>
        <v>-0.02600000000000001</v>
      </c>
      <c r="H8" s="241"/>
      <c r="I8" s="243"/>
      <c r="J8" s="237"/>
      <c r="K8" s="106"/>
    </row>
    <row r="9" spans="1:11" ht="24.75" customHeight="1" thickBot="1">
      <c r="A9" s="236">
        <v>2</v>
      </c>
      <c r="B9" s="238" t="s">
        <v>177</v>
      </c>
      <c r="C9" s="112" t="s">
        <v>60</v>
      </c>
      <c r="D9" s="112">
        <f>'[1]35кВ и ниже'!D9</f>
        <v>0</v>
      </c>
      <c r="E9" s="112">
        <f>'[1]35кВ и ниже'!E9</f>
        <v>0</v>
      </c>
      <c r="F9" s="112">
        <f>'[1]35кВ и ниже'!F9</f>
        <v>0</v>
      </c>
      <c r="G9" s="112">
        <f>'[1]35кВ и ниже'!G9</f>
        <v>0</v>
      </c>
      <c r="H9" s="240" t="s">
        <v>159</v>
      </c>
      <c r="I9" s="242">
        <v>40533</v>
      </c>
      <c r="J9" s="236" t="s">
        <v>176</v>
      </c>
      <c r="K9" s="106"/>
    </row>
    <row r="10" spans="1:11" ht="24.75" customHeight="1" thickBot="1">
      <c r="A10" s="237"/>
      <c r="B10" s="239"/>
      <c r="C10" s="112" t="s">
        <v>59</v>
      </c>
      <c r="D10" s="112">
        <f>'[1]35кВ и ниже'!D10</f>
        <v>0.63</v>
      </c>
      <c r="E10" s="112">
        <f>'[1]35кВ и ниже'!E10</f>
        <v>0.317</v>
      </c>
      <c r="F10" s="112">
        <f>'[1]35кВ и ниже'!F10</f>
        <v>0</v>
      </c>
      <c r="G10" s="112">
        <f>'[1]35кВ и ниже'!G10</f>
        <v>0.313</v>
      </c>
      <c r="H10" s="241"/>
      <c r="I10" s="243"/>
      <c r="J10" s="237"/>
      <c r="K10" s="106"/>
    </row>
    <row r="11" spans="1:11" ht="24.75" customHeight="1" thickBot="1">
      <c r="A11" s="236">
        <v>3</v>
      </c>
      <c r="B11" s="238" t="s">
        <v>178</v>
      </c>
      <c r="C11" s="112" t="s">
        <v>60</v>
      </c>
      <c r="D11" s="112">
        <f>'[1]35кВ и ниже'!D11</f>
        <v>0</v>
      </c>
      <c r="E11" s="112">
        <f>'[1]35кВ и ниже'!E11</f>
        <v>0</v>
      </c>
      <c r="F11" s="112">
        <f>'[1]35кВ и ниже'!F11</f>
        <v>0</v>
      </c>
      <c r="G11" s="112">
        <f>'[1]35кВ и ниже'!G11</f>
        <v>0</v>
      </c>
      <c r="H11" s="240" t="s">
        <v>159</v>
      </c>
      <c r="I11" s="242">
        <v>40533</v>
      </c>
      <c r="J11" s="236" t="s">
        <v>176</v>
      </c>
      <c r="K11" s="106"/>
    </row>
    <row r="12" spans="1:11" ht="24.75" customHeight="1" thickBot="1">
      <c r="A12" s="237"/>
      <c r="B12" s="239"/>
      <c r="C12" s="112" t="s">
        <v>59</v>
      </c>
      <c r="D12" s="112">
        <f>'[1]35кВ и ниже'!D12</f>
        <v>0.4</v>
      </c>
      <c r="E12" s="112">
        <f>'[1]35кВ и ниже'!E12</f>
        <v>0.23</v>
      </c>
      <c r="F12" s="112">
        <f>'[1]35кВ и ниже'!F12</f>
        <v>0.020999999999999998</v>
      </c>
      <c r="G12" s="112">
        <f>'[1]35кВ и ниже'!G12</f>
        <v>0.14900000000000002</v>
      </c>
      <c r="H12" s="241"/>
      <c r="I12" s="243"/>
      <c r="J12" s="237"/>
      <c r="K12" s="106"/>
    </row>
    <row r="13" spans="1:11" ht="24.75" customHeight="1" thickBot="1">
      <c r="A13" s="236">
        <v>4</v>
      </c>
      <c r="B13" s="238" t="s">
        <v>179</v>
      </c>
      <c r="C13" s="112" t="s">
        <v>60</v>
      </c>
      <c r="D13" s="112">
        <f>'[1]35кВ и ниже'!D13</f>
        <v>0</v>
      </c>
      <c r="E13" s="112">
        <f>'[1]35кВ и ниже'!E13</f>
        <v>0</v>
      </c>
      <c r="F13" s="112">
        <f>'[1]35кВ и ниже'!F13</f>
        <v>0</v>
      </c>
      <c r="G13" s="112">
        <f>'[1]35кВ и ниже'!G13</f>
        <v>0</v>
      </c>
      <c r="H13" s="240" t="s">
        <v>159</v>
      </c>
      <c r="I13" s="242">
        <v>40533</v>
      </c>
      <c r="J13" s="236" t="s">
        <v>176</v>
      </c>
      <c r="K13" s="106"/>
    </row>
    <row r="14" spans="1:11" ht="24.75" customHeight="1" thickBot="1">
      <c r="A14" s="237"/>
      <c r="B14" s="239"/>
      <c r="C14" s="112" t="s">
        <v>59</v>
      </c>
      <c r="D14" s="112">
        <f>'[1]35кВ и ниже'!D14</f>
        <v>0.4</v>
      </c>
      <c r="E14" s="112">
        <f>'[1]35кВ и ниже'!E14</f>
        <v>0.245</v>
      </c>
      <c r="F14" s="112">
        <f>'[1]35кВ и ниже'!F14</f>
        <v>0.09</v>
      </c>
      <c r="G14" s="112">
        <f>'[1]35кВ и ниже'!G14</f>
        <v>0.06500000000000003</v>
      </c>
      <c r="H14" s="241"/>
      <c r="I14" s="243"/>
      <c r="J14" s="237"/>
      <c r="K14" s="106"/>
    </row>
    <row r="15" spans="1:11" ht="24.75" customHeight="1" thickBot="1">
      <c r="A15" s="236">
        <v>5</v>
      </c>
      <c r="B15" s="238" t="s">
        <v>180</v>
      </c>
      <c r="C15" s="112" t="s">
        <v>60</v>
      </c>
      <c r="D15" s="112">
        <f>'[1]35кВ и ниже'!D15</f>
        <v>0</v>
      </c>
      <c r="E15" s="112">
        <f>'[1]35кВ и ниже'!E15</f>
        <v>0</v>
      </c>
      <c r="F15" s="112">
        <f>'[1]35кВ и ниже'!F15</f>
        <v>0</v>
      </c>
      <c r="G15" s="112">
        <f>'[1]35кВ и ниже'!G15</f>
        <v>0</v>
      </c>
      <c r="H15" s="240" t="s">
        <v>159</v>
      </c>
      <c r="I15" s="242">
        <v>40533</v>
      </c>
      <c r="J15" s="236" t="s">
        <v>176</v>
      </c>
      <c r="K15" s="106"/>
    </row>
    <row r="16" spans="1:10" ht="24.75" customHeight="1" thickBot="1">
      <c r="A16" s="237"/>
      <c r="B16" s="239"/>
      <c r="C16" s="112" t="s">
        <v>59</v>
      </c>
      <c r="D16" s="112">
        <f>'[1]35кВ и ниже'!D16</f>
        <v>0.4</v>
      </c>
      <c r="E16" s="112">
        <f>'[1]35кВ и ниже'!E16</f>
        <v>0.151</v>
      </c>
      <c r="F16" s="112">
        <f>'[1]35кВ и ниже'!F16</f>
        <v>0</v>
      </c>
      <c r="G16" s="112">
        <f>'[1]35кВ и ниже'!G16</f>
        <v>0.24900000000000003</v>
      </c>
      <c r="H16" s="241"/>
      <c r="I16" s="243"/>
      <c r="J16" s="237"/>
    </row>
    <row r="17" spans="1:15" ht="24.75" customHeight="1" outlineLevel="1" thickBot="1">
      <c r="A17" s="236">
        <v>6</v>
      </c>
      <c r="B17" s="238" t="s">
        <v>181</v>
      </c>
      <c r="C17" s="112" t="s">
        <v>60</v>
      </c>
      <c r="D17" s="112">
        <f>'[1]35кВ и ниже'!D17</f>
        <v>0</v>
      </c>
      <c r="E17" s="112">
        <f>'[1]35кВ и ниже'!E17</f>
        <v>0</v>
      </c>
      <c r="F17" s="112">
        <f>'[1]35кВ и ниже'!F17</f>
        <v>0</v>
      </c>
      <c r="G17" s="112">
        <f>'[1]35кВ и ниже'!G17</f>
        <v>0</v>
      </c>
      <c r="H17" s="240" t="s">
        <v>159</v>
      </c>
      <c r="I17" s="242">
        <v>40533</v>
      </c>
      <c r="J17" s="236" t="s">
        <v>176</v>
      </c>
      <c r="L17" s="105"/>
      <c r="M17" s="105"/>
      <c r="N17" s="105"/>
      <c r="O17" s="106"/>
    </row>
    <row r="18" spans="1:15" ht="24.75" customHeight="1" thickBot="1">
      <c r="A18" s="237"/>
      <c r="B18" s="239"/>
      <c r="C18" s="112" t="s">
        <v>59</v>
      </c>
      <c r="D18" s="112">
        <f>'[1]35кВ и ниже'!D18</f>
        <v>0.63</v>
      </c>
      <c r="E18" s="112">
        <f>'[1]35кВ и ниже'!E18</f>
        <v>0.093</v>
      </c>
      <c r="F18" s="112">
        <f>'[1]35кВ и ниже'!F18</f>
        <v>0</v>
      </c>
      <c r="G18" s="112">
        <f>'[1]35кВ и ниже'!G18</f>
        <v>0.537</v>
      </c>
      <c r="H18" s="241"/>
      <c r="I18" s="243"/>
      <c r="J18" s="237"/>
      <c r="L18" s="106"/>
      <c r="M18" s="106"/>
      <c r="N18" s="106"/>
      <c r="O18" s="106"/>
    </row>
    <row r="19" spans="1:15" ht="24.75" customHeight="1" thickBot="1">
      <c r="A19" s="236">
        <v>7</v>
      </c>
      <c r="B19" s="238" t="s">
        <v>182</v>
      </c>
      <c r="C19" s="112" t="s">
        <v>60</v>
      </c>
      <c r="D19" s="112">
        <f>'[1]35кВ и ниже'!D19</f>
        <v>0</v>
      </c>
      <c r="E19" s="112">
        <f>'[1]35кВ и ниже'!E19</f>
        <v>0</v>
      </c>
      <c r="F19" s="112">
        <f>'[1]35кВ и ниже'!F19</f>
        <v>0</v>
      </c>
      <c r="G19" s="112">
        <f>'[1]35кВ и ниже'!G19</f>
        <v>0</v>
      </c>
      <c r="H19" s="240" t="s">
        <v>159</v>
      </c>
      <c r="I19" s="242">
        <v>40533</v>
      </c>
      <c r="J19" s="236" t="s">
        <v>176</v>
      </c>
      <c r="L19" s="106"/>
      <c r="M19" s="106"/>
      <c r="N19" s="106"/>
      <c r="O19" s="106"/>
    </row>
    <row r="20" spans="1:15" ht="24.75" customHeight="1" thickBot="1">
      <c r="A20" s="237"/>
      <c r="B20" s="239"/>
      <c r="C20" s="112" t="s">
        <v>59</v>
      </c>
      <c r="D20" s="112">
        <f>'[1]35кВ и ниже'!D20</f>
        <v>0.25</v>
      </c>
      <c r="E20" s="112">
        <f>'[1]35кВ и ниже'!E20</f>
        <v>0.097</v>
      </c>
      <c r="F20" s="112">
        <f>'[1]35кВ и ниже'!F20</f>
        <v>0.025</v>
      </c>
      <c r="G20" s="112">
        <f>'[1]35кВ и ниже'!G20</f>
        <v>0.128</v>
      </c>
      <c r="H20" s="241"/>
      <c r="I20" s="243"/>
      <c r="J20" s="237"/>
      <c r="L20" s="106"/>
      <c r="M20" s="106"/>
      <c r="N20" s="106"/>
      <c r="O20" s="106"/>
    </row>
    <row r="21" spans="1:15" ht="24.75" customHeight="1" thickBot="1">
      <c r="A21" s="236">
        <v>8</v>
      </c>
      <c r="B21" s="238" t="s">
        <v>183</v>
      </c>
      <c r="C21" s="112" t="s">
        <v>60</v>
      </c>
      <c r="D21" s="112">
        <f>'[1]35кВ и ниже'!D21</f>
        <v>0</v>
      </c>
      <c r="E21" s="112">
        <f>'[1]35кВ и ниже'!E21</f>
        <v>0</v>
      </c>
      <c r="F21" s="112">
        <f>'[1]35кВ и ниже'!F21</f>
        <v>0</v>
      </c>
      <c r="G21" s="112">
        <f>'[1]35кВ и ниже'!G21</f>
        <v>0</v>
      </c>
      <c r="H21" s="240" t="s">
        <v>159</v>
      </c>
      <c r="I21" s="242">
        <v>40533</v>
      </c>
      <c r="J21" s="236" t="s">
        <v>176</v>
      </c>
      <c r="L21" s="106"/>
      <c r="M21" s="106"/>
      <c r="N21" s="106"/>
      <c r="O21" s="106"/>
    </row>
    <row r="22" spans="1:15" ht="24.75" customHeight="1" thickBot="1">
      <c r="A22" s="237"/>
      <c r="B22" s="239"/>
      <c r="C22" s="112" t="s">
        <v>59</v>
      </c>
      <c r="D22" s="112">
        <f>'[1]35кВ и ниже'!D22</f>
        <v>0.25</v>
      </c>
      <c r="E22" s="112">
        <f>'[1]35кВ и ниже'!E22</f>
        <v>0.143</v>
      </c>
      <c r="F22" s="112">
        <f>'[1]35кВ и ниже'!F22</f>
        <v>0</v>
      </c>
      <c r="G22" s="112">
        <f>'[1]35кВ и ниже'!G22</f>
        <v>0.10700000000000001</v>
      </c>
      <c r="H22" s="241"/>
      <c r="I22" s="243"/>
      <c r="J22" s="237"/>
      <c r="L22" s="106"/>
      <c r="M22" s="106"/>
      <c r="N22" s="106"/>
      <c r="O22" s="106"/>
    </row>
    <row r="23" spans="1:15" ht="24.75" customHeight="1" thickBot="1">
      <c r="A23" s="236">
        <v>9</v>
      </c>
      <c r="B23" s="238" t="s">
        <v>184</v>
      </c>
      <c r="C23" s="112" t="s">
        <v>60</v>
      </c>
      <c r="D23" s="112">
        <f>'[1]35кВ и ниже'!D23</f>
        <v>0</v>
      </c>
      <c r="E23" s="112">
        <f>'[1]35кВ и ниже'!E23</f>
        <v>0</v>
      </c>
      <c r="F23" s="112">
        <f>'[1]35кВ и ниже'!F23</f>
        <v>0</v>
      </c>
      <c r="G23" s="112">
        <f>'[1]35кВ и ниже'!G23</f>
        <v>0</v>
      </c>
      <c r="H23" s="240" t="s">
        <v>159</v>
      </c>
      <c r="I23" s="242">
        <v>40533</v>
      </c>
      <c r="J23" s="236" t="s">
        <v>176</v>
      </c>
      <c r="L23" s="106"/>
      <c r="M23" s="106"/>
      <c r="N23" s="106"/>
      <c r="O23" s="106"/>
    </row>
    <row r="24" spans="1:15" ht="24.75" customHeight="1" thickBot="1">
      <c r="A24" s="237"/>
      <c r="B24" s="239"/>
      <c r="C24" s="112" t="s">
        <v>59</v>
      </c>
      <c r="D24" s="112">
        <f>'[1]35кВ и ниже'!D24</f>
        <v>0.63</v>
      </c>
      <c r="E24" s="112">
        <f>'[1]35кВ и ниже'!E24</f>
        <v>0.19</v>
      </c>
      <c r="F24" s="112">
        <f>'[1]35кВ и ниже'!F24</f>
        <v>0.008</v>
      </c>
      <c r="G24" s="112">
        <f>'[1]35кВ и ниже'!G24</f>
        <v>0.432</v>
      </c>
      <c r="H24" s="241"/>
      <c r="I24" s="243"/>
      <c r="J24" s="237"/>
      <c r="L24" s="106"/>
      <c r="M24" s="106"/>
      <c r="N24" s="106"/>
      <c r="O24" s="106"/>
    </row>
    <row r="25" spans="1:15" ht="24.75" customHeight="1" thickBot="1">
      <c r="A25" s="236">
        <v>10</v>
      </c>
      <c r="B25" s="238" t="s">
        <v>185</v>
      </c>
      <c r="C25" s="112" t="s">
        <v>60</v>
      </c>
      <c r="D25" s="112">
        <f>'[1]35кВ и ниже'!D25</f>
        <v>0</v>
      </c>
      <c r="E25" s="112">
        <f>'[1]35кВ и ниже'!E25</f>
        <v>0</v>
      </c>
      <c r="F25" s="112">
        <f>'[1]35кВ и ниже'!F25</f>
        <v>0</v>
      </c>
      <c r="G25" s="112">
        <f>'[1]35кВ и ниже'!G25</f>
        <v>0</v>
      </c>
      <c r="H25" s="240" t="s">
        <v>159</v>
      </c>
      <c r="I25" s="242">
        <v>40533</v>
      </c>
      <c r="J25" s="236" t="s">
        <v>176</v>
      </c>
      <c r="L25" s="106"/>
      <c r="M25" s="106"/>
      <c r="N25" s="106"/>
      <c r="O25" s="106"/>
    </row>
    <row r="26" spans="1:15" ht="24.75" customHeight="1" thickBot="1">
      <c r="A26" s="237"/>
      <c r="B26" s="239"/>
      <c r="C26" s="112" t="s">
        <v>59</v>
      </c>
      <c r="D26" s="112">
        <f>'[1]35кВ и ниже'!D26</f>
        <v>0.4</v>
      </c>
      <c r="E26" s="112">
        <f>'[1]35кВ и ниже'!E26</f>
        <v>0.204</v>
      </c>
      <c r="F26" s="112">
        <f>'[1]35кВ и ниже'!F26</f>
        <v>0</v>
      </c>
      <c r="G26" s="112">
        <f>'[1]35кВ и ниже'!G26</f>
        <v>0.19600000000000004</v>
      </c>
      <c r="H26" s="241"/>
      <c r="I26" s="243"/>
      <c r="J26" s="237"/>
      <c r="L26" s="106"/>
      <c r="M26" s="106"/>
      <c r="N26" s="106"/>
      <c r="O26" s="106"/>
    </row>
    <row r="27" spans="1:15" ht="24.75" customHeight="1" thickBot="1">
      <c r="A27" s="236">
        <v>11</v>
      </c>
      <c r="B27" s="238" t="s">
        <v>186</v>
      </c>
      <c r="C27" s="112" t="s">
        <v>60</v>
      </c>
      <c r="D27" s="112">
        <f>'[1]35кВ и ниже'!D27</f>
        <v>0</v>
      </c>
      <c r="E27" s="112">
        <f>'[1]35кВ и ниже'!E27</f>
        <v>0</v>
      </c>
      <c r="F27" s="112">
        <f>'[1]35кВ и ниже'!F27</f>
        <v>0</v>
      </c>
      <c r="G27" s="112">
        <f>'[1]35кВ и ниже'!G27</f>
        <v>0</v>
      </c>
      <c r="H27" s="240" t="s">
        <v>159</v>
      </c>
      <c r="I27" s="242">
        <v>40533</v>
      </c>
      <c r="J27" s="236" t="s">
        <v>176</v>
      </c>
      <c r="L27" s="106"/>
      <c r="M27" s="106"/>
      <c r="N27" s="106"/>
      <c r="O27" s="106"/>
    </row>
    <row r="28" spans="1:15" ht="24.75" customHeight="1" thickBot="1">
      <c r="A28" s="237"/>
      <c r="B28" s="239"/>
      <c r="C28" s="112" t="s">
        <v>59</v>
      </c>
      <c r="D28" s="112">
        <f>'[1]35кВ и ниже'!D28</f>
        <v>0.4</v>
      </c>
      <c r="E28" s="112">
        <f>'[1]35кВ и ниже'!E28</f>
        <v>0.217</v>
      </c>
      <c r="F28" s="112">
        <f>'[1]35кВ и ниже'!F28</f>
        <v>0</v>
      </c>
      <c r="G28" s="112">
        <f>'[1]35кВ и ниже'!G28</f>
        <v>0.18300000000000002</v>
      </c>
      <c r="H28" s="241"/>
      <c r="I28" s="243"/>
      <c r="J28" s="237"/>
      <c r="L28" s="106"/>
      <c r="M28" s="106"/>
      <c r="N28" s="106"/>
      <c r="O28" s="106"/>
    </row>
    <row r="29" spans="1:15" ht="24.75" customHeight="1" thickBot="1">
      <c r="A29" s="236">
        <v>12</v>
      </c>
      <c r="B29" s="238" t="s">
        <v>187</v>
      </c>
      <c r="C29" s="112" t="s">
        <v>60</v>
      </c>
      <c r="D29" s="112">
        <f>'[1]35кВ и ниже'!D29</f>
        <v>0</v>
      </c>
      <c r="E29" s="112">
        <f>'[1]35кВ и ниже'!E29</f>
        <v>0</v>
      </c>
      <c r="F29" s="112">
        <f>'[1]35кВ и ниже'!F29</f>
        <v>0</v>
      </c>
      <c r="G29" s="112">
        <f>'[1]35кВ и ниже'!G29</f>
        <v>0</v>
      </c>
      <c r="H29" s="240" t="s">
        <v>159</v>
      </c>
      <c r="I29" s="242">
        <v>40533</v>
      </c>
      <c r="J29" s="236" t="s">
        <v>176</v>
      </c>
      <c r="L29" s="106"/>
      <c r="M29" s="106"/>
      <c r="N29" s="106"/>
      <c r="O29" s="106"/>
    </row>
    <row r="30" spans="1:10" ht="24.75" customHeight="1" thickBot="1">
      <c r="A30" s="237"/>
      <c r="B30" s="239"/>
      <c r="C30" s="112" t="s">
        <v>59</v>
      </c>
      <c r="D30" s="112">
        <f>'[1]35кВ и ниже'!D30</f>
        <v>0.63</v>
      </c>
      <c r="E30" s="112">
        <f>'[1]35кВ и ниже'!E30</f>
        <v>0.267</v>
      </c>
      <c r="F30" s="112">
        <f>'[1]35кВ и ниже'!F30</f>
        <v>0.011</v>
      </c>
      <c r="G30" s="112">
        <f>'[1]35кВ и ниже'!G30</f>
        <v>0.352</v>
      </c>
      <c r="H30" s="241"/>
      <c r="I30" s="243"/>
      <c r="J30" s="237"/>
    </row>
    <row r="31" spans="1:10" ht="24.75" customHeight="1" thickBot="1">
      <c r="A31" s="236">
        <v>13</v>
      </c>
      <c r="B31" s="238" t="s">
        <v>188</v>
      </c>
      <c r="C31" s="112" t="s">
        <v>60</v>
      </c>
      <c r="D31" s="112">
        <f>'[1]35кВ и ниже'!D31</f>
        <v>0</v>
      </c>
      <c r="E31" s="112">
        <f>'[1]35кВ и ниже'!E31</f>
        <v>0</v>
      </c>
      <c r="F31" s="112">
        <f>'[1]35кВ и ниже'!F31</f>
        <v>0</v>
      </c>
      <c r="G31" s="112">
        <f>'[1]35кВ и ниже'!G31</f>
        <v>0</v>
      </c>
      <c r="H31" s="240" t="s">
        <v>159</v>
      </c>
      <c r="I31" s="242">
        <v>40533</v>
      </c>
      <c r="J31" s="236" t="s">
        <v>176</v>
      </c>
    </row>
    <row r="32" spans="1:10" ht="24.75" customHeight="1" thickBot="1">
      <c r="A32" s="237"/>
      <c r="B32" s="239"/>
      <c r="C32" s="112" t="s">
        <v>189</v>
      </c>
      <c r="D32" s="112">
        <f>'[1]35кВ и ниже'!D32</f>
        <v>0.4</v>
      </c>
      <c r="E32" s="112">
        <f>'[1]35кВ и ниже'!E32</f>
        <v>0.164</v>
      </c>
      <c r="F32" s="112">
        <f>'[1]35кВ и ниже'!F32</f>
        <v>0</v>
      </c>
      <c r="G32" s="112">
        <f>'[1]35кВ и ниже'!G32</f>
        <v>0.23600000000000002</v>
      </c>
      <c r="H32" s="241"/>
      <c r="I32" s="243"/>
      <c r="J32" s="237"/>
    </row>
    <row r="33" spans="1:10" ht="24.75" customHeight="1" thickBot="1">
      <c r="A33" s="236">
        <v>14</v>
      </c>
      <c r="B33" s="238" t="s">
        <v>190</v>
      </c>
      <c r="C33" s="112" t="s">
        <v>60</v>
      </c>
      <c r="D33" s="112">
        <f>'[1]35кВ и ниже'!D33</f>
        <v>0</v>
      </c>
      <c r="E33" s="112">
        <f>'[1]35кВ и ниже'!E33</f>
        <v>0</v>
      </c>
      <c r="F33" s="112">
        <f>'[1]35кВ и ниже'!F33</f>
        <v>0</v>
      </c>
      <c r="G33" s="112">
        <f>'[1]35кВ и ниже'!G33</f>
        <v>0</v>
      </c>
      <c r="H33" s="240" t="s">
        <v>159</v>
      </c>
      <c r="I33" s="242">
        <v>40533</v>
      </c>
      <c r="J33" s="236" t="s">
        <v>176</v>
      </c>
    </row>
    <row r="34" spans="1:10" ht="24.75" customHeight="1" thickBot="1">
      <c r="A34" s="237"/>
      <c r="B34" s="239"/>
      <c r="C34" s="112" t="s">
        <v>59</v>
      </c>
      <c r="D34" s="112">
        <f>'[1]35кВ и ниже'!D34</f>
        <v>0.25</v>
      </c>
      <c r="E34" s="112">
        <f>'[1]35кВ и ниже'!E34</f>
        <v>0.14</v>
      </c>
      <c r="F34" s="112">
        <f>'[1]35кВ и ниже'!F34</f>
        <v>0</v>
      </c>
      <c r="G34" s="112">
        <f>'[1]35кВ и ниже'!G34</f>
        <v>0.10999999999999999</v>
      </c>
      <c r="H34" s="241"/>
      <c r="I34" s="243"/>
      <c r="J34" s="237"/>
    </row>
    <row r="35" spans="1:10" ht="24.75" customHeight="1" thickBot="1">
      <c r="A35" s="236">
        <v>15</v>
      </c>
      <c r="B35" s="244" t="s">
        <v>191</v>
      </c>
      <c r="C35" s="112" t="s">
        <v>60</v>
      </c>
      <c r="D35" s="112">
        <f>'[1]35кВ и ниже'!D35</f>
        <v>0</v>
      </c>
      <c r="E35" s="112">
        <f>'[1]35кВ и ниже'!E35</f>
        <v>0</v>
      </c>
      <c r="F35" s="112">
        <f>'[1]35кВ и ниже'!F35</f>
        <v>0</v>
      </c>
      <c r="G35" s="112">
        <f>'[1]35кВ и ниже'!G35</f>
        <v>0</v>
      </c>
      <c r="H35" s="240" t="s">
        <v>159</v>
      </c>
      <c r="I35" s="242">
        <v>40533</v>
      </c>
      <c r="J35" s="236" t="s">
        <v>176</v>
      </c>
    </row>
    <row r="36" spans="1:10" ht="24.75" customHeight="1" thickBot="1">
      <c r="A36" s="237"/>
      <c r="B36" s="245"/>
      <c r="C36" s="112" t="s">
        <v>59</v>
      </c>
      <c r="D36" s="112">
        <f>'[1]35кВ и ниже'!D36</f>
        <v>0.63</v>
      </c>
      <c r="E36" s="113">
        <f>'[1]35кВ и ниже'!E36</f>
        <v>0.14</v>
      </c>
      <c r="F36" s="112">
        <f>'[1]35кВ и ниже'!F36</f>
        <v>0.003</v>
      </c>
      <c r="G36" s="112">
        <f>'[1]35кВ и ниже'!G36</f>
        <v>0.487</v>
      </c>
      <c r="H36" s="241"/>
      <c r="I36" s="243"/>
      <c r="J36" s="237"/>
    </row>
    <row r="37" spans="1:10" ht="24.75" customHeight="1" thickBot="1">
      <c r="A37" s="236">
        <v>16</v>
      </c>
      <c r="B37" s="238" t="s">
        <v>192</v>
      </c>
      <c r="C37" s="112" t="s">
        <v>60</v>
      </c>
      <c r="D37" s="112">
        <f>'[1]35кВ и ниже'!D37</f>
        <v>0</v>
      </c>
      <c r="E37" s="112">
        <f>'[1]35кВ и ниже'!E37</f>
        <v>0</v>
      </c>
      <c r="F37" s="112">
        <f>'[1]35кВ и ниже'!F37</f>
        <v>0</v>
      </c>
      <c r="G37" s="112">
        <f>'[1]35кВ и ниже'!G37</f>
        <v>0</v>
      </c>
      <c r="H37" s="240" t="s">
        <v>159</v>
      </c>
      <c r="I37" s="242">
        <v>40533</v>
      </c>
      <c r="J37" s="236" t="s">
        <v>176</v>
      </c>
    </row>
    <row r="38" spans="1:10" ht="24.75" customHeight="1" thickBot="1">
      <c r="A38" s="237"/>
      <c r="B38" s="239"/>
      <c r="C38" s="112" t="s">
        <v>59</v>
      </c>
      <c r="D38" s="112">
        <f>'[1]35кВ и ниже'!D38</f>
        <v>0.63</v>
      </c>
      <c r="E38" s="112">
        <f>'[1]35кВ и ниже'!E38</f>
        <v>0.146</v>
      </c>
      <c r="F38" s="112">
        <f>'[1]35кВ и ниже'!F38</f>
        <v>0.035</v>
      </c>
      <c r="G38" s="112">
        <f>'[1]35кВ и ниже'!G38</f>
        <v>0.44899999999999995</v>
      </c>
      <c r="H38" s="241"/>
      <c r="I38" s="243"/>
      <c r="J38" s="237"/>
    </row>
    <row r="39" spans="1:10" ht="24.75" customHeight="1" thickBot="1">
      <c r="A39" s="236">
        <v>17</v>
      </c>
      <c r="B39" s="238" t="s">
        <v>193</v>
      </c>
      <c r="C39" s="112" t="s">
        <v>60</v>
      </c>
      <c r="D39" s="112">
        <f>'[1]35кВ и ниже'!D39</f>
        <v>0</v>
      </c>
      <c r="E39" s="112">
        <f>'[1]35кВ и ниже'!E39</f>
        <v>0</v>
      </c>
      <c r="F39" s="112">
        <f>'[1]35кВ и ниже'!F39</f>
        <v>0</v>
      </c>
      <c r="G39" s="112">
        <f>'[1]35кВ и ниже'!G39</f>
        <v>0</v>
      </c>
      <c r="H39" s="240" t="s">
        <v>159</v>
      </c>
      <c r="I39" s="242">
        <v>40533</v>
      </c>
      <c r="J39" s="236" t="s">
        <v>176</v>
      </c>
    </row>
    <row r="40" spans="1:10" ht="24.75" customHeight="1" thickBot="1">
      <c r="A40" s="237"/>
      <c r="B40" s="239"/>
      <c r="C40" s="112" t="s">
        <v>59</v>
      </c>
      <c r="D40" s="112">
        <f>'[1]35кВ и ниже'!D40</f>
        <v>0.25</v>
      </c>
      <c r="E40" s="112">
        <f>'[1]35кВ и ниже'!E40</f>
        <v>0.076</v>
      </c>
      <c r="F40" s="112">
        <f>'[1]35кВ и ниже'!F40</f>
        <v>0.007</v>
      </c>
      <c r="G40" s="112">
        <f>'[1]35кВ и ниже'!G40</f>
        <v>0.16699999999999998</v>
      </c>
      <c r="H40" s="241"/>
      <c r="I40" s="243"/>
      <c r="J40" s="237"/>
    </row>
    <row r="41" spans="1:10" ht="24.75" customHeight="1" thickBot="1">
      <c r="A41" s="236">
        <v>18</v>
      </c>
      <c r="B41" s="238" t="s">
        <v>194</v>
      </c>
      <c r="C41" s="112" t="s">
        <v>60</v>
      </c>
      <c r="D41" s="112">
        <f>'[1]35кВ и ниже'!D41</f>
        <v>0</v>
      </c>
      <c r="E41" s="112">
        <f>'[1]35кВ и ниже'!E41</f>
        <v>0</v>
      </c>
      <c r="F41" s="112">
        <f>'[1]35кВ и ниже'!F41</f>
        <v>0</v>
      </c>
      <c r="G41" s="112">
        <f>'[1]35кВ и ниже'!G41</f>
        <v>0</v>
      </c>
      <c r="H41" s="240" t="s">
        <v>159</v>
      </c>
      <c r="I41" s="242">
        <v>40533</v>
      </c>
      <c r="J41" s="236" t="s">
        <v>176</v>
      </c>
    </row>
    <row r="42" spans="1:10" ht="24.75" customHeight="1" thickBot="1">
      <c r="A42" s="237"/>
      <c r="B42" s="239"/>
      <c r="C42" s="112" t="s">
        <v>59</v>
      </c>
      <c r="D42" s="112">
        <f>'[1]35кВ и ниже'!D42</f>
        <v>0.63</v>
      </c>
      <c r="E42" s="112">
        <f>'[1]35кВ и ниже'!E42</f>
        <v>0.134</v>
      </c>
      <c r="F42" s="112">
        <f>'[1]35кВ и ниже'!F42</f>
        <v>0.05</v>
      </c>
      <c r="G42" s="112">
        <f>'[1]35кВ и ниже'!G42</f>
        <v>0.446</v>
      </c>
      <c r="H42" s="241"/>
      <c r="I42" s="243"/>
      <c r="J42" s="237"/>
    </row>
    <row r="43" spans="1:10" ht="24.75" customHeight="1" thickBot="1">
      <c r="A43" s="236">
        <v>19</v>
      </c>
      <c r="B43" s="238" t="s">
        <v>195</v>
      </c>
      <c r="C43" s="112" t="s">
        <v>60</v>
      </c>
      <c r="D43" s="112">
        <f>'[1]35кВ и ниже'!D43</f>
        <v>0</v>
      </c>
      <c r="E43" s="112">
        <f>'[1]35кВ и ниже'!E43</f>
        <v>0</v>
      </c>
      <c r="F43" s="112">
        <f>'[1]35кВ и ниже'!F43</f>
        <v>0</v>
      </c>
      <c r="G43" s="112">
        <f>'[1]35кВ и ниже'!G43</f>
        <v>0</v>
      </c>
      <c r="H43" s="240" t="s">
        <v>159</v>
      </c>
      <c r="I43" s="242">
        <v>40533</v>
      </c>
      <c r="J43" s="236" t="s">
        <v>176</v>
      </c>
    </row>
    <row r="44" spans="1:10" ht="24.75" customHeight="1" thickBot="1">
      <c r="A44" s="237"/>
      <c r="B44" s="239"/>
      <c r="C44" s="112" t="s">
        <v>59</v>
      </c>
      <c r="D44" s="112">
        <f>'[1]35кВ и ниже'!D44</f>
        <v>0.4</v>
      </c>
      <c r="E44" s="112">
        <f>'[1]35кВ и ниже'!E44</f>
        <v>0.063</v>
      </c>
      <c r="F44" s="112">
        <f>'[1]35кВ и ниже'!F44</f>
        <v>0</v>
      </c>
      <c r="G44" s="112">
        <f>'[1]35кВ и ниже'!G44</f>
        <v>0.337</v>
      </c>
      <c r="H44" s="241"/>
      <c r="I44" s="243"/>
      <c r="J44" s="237"/>
    </row>
    <row r="45" spans="1:10" ht="24.75" customHeight="1" thickBot="1">
      <c r="A45" s="236">
        <v>20</v>
      </c>
      <c r="B45" s="238" t="s">
        <v>196</v>
      </c>
      <c r="C45" s="112" t="s">
        <v>60</v>
      </c>
      <c r="D45" s="112">
        <f>'[1]35кВ и ниже'!D45</f>
        <v>0</v>
      </c>
      <c r="E45" s="112">
        <f>'[1]35кВ и ниже'!E45</f>
        <v>0</v>
      </c>
      <c r="F45" s="112">
        <f>'[1]35кВ и ниже'!F45</f>
        <v>0</v>
      </c>
      <c r="G45" s="112">
        <f>'[1]35кВ и ниже'!G45</f>
        <v>0</v>
      </c>
      <c r="H45" s="240" t="s">
        <v>159</v>
      </c>
      <c r="I45" s="242">
        <v>40533</v>
      </c>
      <c r="J45" s="236" t="s">
        <v>176</v>
      </c>
    </row>
    <row r="46" spans="1:10" ht="24.75" customHeight="1" thickBot="1">
      <c r="A46" s="237"/>
      <c r="B46" s="239"/>
      <c r="C46" s="112" t="s">
        <v>59</v>
      </c>
      <c r="D46" s="112">
        <f>'[1]35кВ и ниже'!D46</f>
        <v>0.4</v>
      </c>
      <c r="E46" s="112">
        <f>'[1]35кВ и ниже'!E46</f>
        <v>0.091</v>
      </c>
      <c r="F46" s="112">
        <f>'[1]35кВ и ниже'!F46</f>
        <v>0.008</v>
      </c>
      <c r="G46" s="112">
        <f>'[1]35кВ и ниже'!G46</f>
        <v>0.30100000000000005</v>
      </c>
      <c r="H46" s="241"/>
      <c r="I46" s="243"/>
      <c r="J46" s="237"/>
    </row>
    <row r="47" spans="1:10" ht="24.75" customHeight="1" thickBot="1">
      <c r="A47" s="236">
        <v>21</v>
      </c>
      <c r="B47" s="238" t="s">
        <v>197</v>
      </c>
      <c r="C47" s="112" t="s">
        <v>60</v>
      </c>
      <c r="D47" s="112">
        <f>'[1]35кВ и ниже'!D47</f>
        <v>0</v>
      </c>
      <c r="E47" s="112">
        <f>'[1]35кВ и ниже'!E47</f>
        <v>0</v>
      </c>
      <c r="F47" s="112">
        <f>'[1]35кВ и ниже'!F47</f>
        <v>0</v>
      </c>
      <c r="G47" s="112">
        <f>'[1]35кВ и ниже'!G47</f>
        <v>0</v>
      </c>
      <c r="H47" s="240" t="s">
        <v>159</v>
      </c>
      <c r="I47" s="242">
        <v>40533</v>
      </c>
      <c r="J47" s="236" t="s">
        <v>176</v>
      </c>
    </row>
    <row r="48" spans="1:10" ht="24.75" customHeight="1" thickBot="1">
      <c r="A48" s="237"/>
      <c r="B48" s="239"/>
      <c r="C48" s="112" t="s">
        <v>59</v>
      </c>
      <c r="D48" s="112">
        <f>'[1]35кВ и ниже'!D48</f>
        <v>0.63</v>
      </c>
      <c r="E48" s="112">
        <f>'[1]35кВ и ниже'!E48</f>
        <v>0.32</v>
      </c>
      <c r="F48" s="112">
        <f>'[1]35кВ и ниже'!F48</f>
        <v>0.15199999999999997</v>
      </c>
      <c r="G48" s="112">
        <f>'[1]35кВ и ниже'!G48</f>
        <v>0.15800000000000003</v>
      </c>
      <c r="H48" s="241"/>
      <c r="I48" s="243"/>
      <c r="J48" s="237"/>
    </row>
    <row r="49" spans="1:10" ht="24.75" customHeight="1" thickBot="1">
      <c r="A49" s="236">
        <v>22</v>
      </c>
      <c r="B49" s="238" t="s">
        <v>198</v>
      </c>
      <c r="C49" s="112" t="s">
        <v>60</v>
      </c>
      <c r="D49" s="112">
        <f>'[1]35кВ и ниже'!D49</f>
        <v>0</v>
      </c>
      <c r="E49" s="112">
        <f>'[1]35кВ и ниже'!E49</f>
        <v>0</v>
      </c>
      <c r="F49" s="112">
        <f>'[1]35кВ и ниже'!F49</f>
        <v>0</v>
      </c>
      <c r="G49" s="112">
        <f>'[1]35кВ и ниже'!G49</f>
        <v>0</v>
      </c>
      <c r="H49" s="240" t="s">
        <v>159</v>
      </c>
      <c r="I49" s="242">
        <v>40533</v>
      </c>
      <c r="J49" s="236" t="s">
        <v>176</v>
      </c>
    </row>
    <row r="50" spans="1:10" ht="24.75" customHeight="1" thickBot="1">
      <c r="A50" s="237"/>
      <c r="B50" s="239"/>
      <c r="C50" s="112" t="s">
        <v>59</v>
      </c>
      <c r="D50" s="112">
        <f>'[1]35кВ и ниже'!D50</f>
        <v>0.4</v>
      </c>
      <c r="E50" s="112">
        <f>'[1]35кВ и ниже'!E50</f>
        <v>0.255</v>
      </c>
      <c r="F50" s="112">
        <f>'[1]35кВ и ниже'!F50</f>
        <v>0</v>
      </c>
      <c r="G50" s="112">
        <f>'[1]35кВ и ниже'!G50</f>
        <v>0.14500000000000002</v>
      </c>
      <c r="H50" s="241"/>
      <c r="I50" s="243"/>
      <c r="J50" s="237"/>
    </row>
    <row r="51" spans="1:10" ht="24.75" customHeight="1" thickBot="1">
      <c r="A51" s="236">
        <v>23</v>
      </c>
      <c r="B51" s="238" t="s">
        <v>199</v>
      </c>
      <c r="C51" s="112" t="s">
        <v>60</v>
      </c>
      <c r="D51" s="112">
        <f>'[1]35кВ и ниже'!D51</f>
        <v>0</v>
      </c>
      <c r="E51" s="112">
        <f>'[1]35кВ и ниже'!E51</f>
        <v>0</v>
      </c>
      <c r="F51" s="112">
        <f>'[1]35кВ и ниже'!F51</f>
        <v>0</v>
      </c>
      <c r="G51" s="112">
        <f>'[1]35кВ и ниже'!G51</f>
        <v>0</v>
      </c>
      <c r="H51" s="240" t="s">
        <v>159</v>
      </c>
      <c r="I51" s="242">
        <v>40533</v>
      </c>
      <c r="J51" s="236" t="s">
        <v>176</v>
      </c>
    </row>
    <row r="52" spans="1:10" ht="24.75" customHeight="1" thickBot="1">
      <c r="A52" s="237"/>
      <c r="B52" s="239"/>
      <c r="C52" s="112" t="s">
        <v>59</v>
      </c>
      <c r="D52" s="112">
        <f>'[1]35кВ и ниже'!D52</f>
        <v>0.25</v>
      </c>
      <c r="E52" s="112">
        <f>'[1]35кВ и ниже'!E52</f>
        <v>0.065</v>
      </c>
      <c r="F52" s="112">
        <f>'[1]35кВ и ниже'!F52</f>
        <v>0</v>
      </c>
      <c r="G52" s="112">
        <f>'[1]35кВ и ниже'!G52</f>
        <v>0.185</v>
      </c>
      <c r="H52" s="241"/>
      <c r="I52" s="243"/>
      <c r="J52" s="237"/>
    </row>
    <row r="53" spans="1:10" ht="24.75" customHeight="1" thickBot="1">
      <c r="A53" s="236">
        <v>24</v>
      </c>
      <c r="B53" s="238" t="s">
        <v>200</v>
      </c>
      <c r="C53" s="112" t="s">
        <v>60</v>
      </c>
      <c r="D53" s="112">
        <f>'[1]35кВ и ниже'!D53</f>
        <v>0</v>
      </c>
      <c r="E53" s="112">
        <f>'[1]35кВ и ниже'!E53</f>
        <v>0</v>
      </c>
      <c r="F53" s="112">
        <f>'[1]35кВ и ниже'!F53</f>
        <v>0</v>
      </c>
      <c r="G53" s="112">
        <f>'[1]35кВ и ниже'!G53</f>
        <v>0</v>
      </c>
      <c r="H53" s="240" t="s">
        <v>159</v>
      </c>
      <c r="I53" s="242">
        <v>40533</v>
      </c>
      <c r="J53" s="236" t="s">
        <v>176</v>
      </c>
    </row>
    <row r="54" spans="1:10" ht="24.75" customHeight="1" thickBot="1">
      <c r="A54" s="237"/>
      <c r="B54" s="239"/>
      <c r="C54" s="112" t="s">
        <v>59</v>
      </c>
      <c r="D54" s="112">
        <f>'[1]35кВ и ниже'!D54</f>
        <v>0.63</v>
      </c>
      <c r="E54" s="112">
        <f>'[1]35кВ и ниже'!E54</f>
        <v>0.224</v>
      </c>
      <c r="F54" s="112">
        <f>'[1]35кВ и ниже'!F54</f>
        <v>0.11699999999999999</v>
      </c>
      <c r="G54" s="112">
        <f>'[1]35кВ и ниже'!G54</f>
        <v>0.28900000000000003</v>
      </c>
      <c r="H54" s="241"/>
      <c r="I54" s="243"/>
      <c r="J54" s="237"/>
    </row>
    <row r="55" spans="1:10" ht="24.75" customHeight="1" thickBot="1">
      <c r="A55" s="236">
        <v>25</v>
      </c>
      <c r="B55" s="238" t="s">
        <v>201</v>
      </c>
      <c r="C55" s="112" t="s">
        <v>60</v>
      </c>
      <c r="D55" s="112">
        <f>'[1]35кВ и ниже'!D55</f>
        <v>0</v>
      </c>
      <c r="E55" s="112">
        <f>'[1]35кВ и ниже'!E55</f>
        <v>0</v>
      </c>
      <c r="F55" s="112">
        <f>'[1]35кВ и ниже'!F55</f>
        <v>0</v>
      </c>
      <c r="G55" s="112">
        <f>'[1]35кВ и ниже'!G55</f>
        <v>0</v>
      </c>
      <c r="H55" s="240" t="s">
        <v>159</v>
      </c>
      <c r="I55" s="242">
        <v>40533</v>
      </c>
      <c r="J55" s="236" t="s">
        <v>176</v>
      </c>
    </row>
    <row r="56" spans="1:10" ht="24.75" customHeight="1" thickBot="1">
      <c r="A56" s="237"/>
      <c r="B56" s="239"/>
      <c r="C56" s="112" t="s">
        <v>59</v>
      </c>
      <c r="D56" s="112">
        <f>'[1]35кВ и ниже'!D56</f>
        <v>0.63</v>
      </c>
      <c r="E56" s="112">
        <f>'[1]35кВ и ниже'!E56</f>
        <v>0.221</v>
      </c>
      <c r="F56" s="112">
        <f>'[1]35кВ и ниже'!F56</f>
        <v>0.03</v>
      </c>
      <c r="G56" s="112">
        <f>'[1]35кВ и ниже'!G56</f>
        <v>0.379</v>
      </c>
      <c r="H56" s="241"/>
      <c r="I56" s="243"/>
      <c r="J56" s="237"/>
    </row>
    <row r="57" spans="1:10" ht="24.75" customHeight="1" thickBot="1">
      <c r="A57" s="236">
        <v>26</v>
      </c>
      <c r="B57" s="238" t="s">
        <v>202</v>
      </c>
      <c r="C57" s="112" t="s">
        <v>60</v>
      </c>
      <c r="D57" s="112">
        <f>'[1]35кВ и ниже'!D57</f>
        <v>0</v>
      </c>
      <c r="E57" s="112">
        <f>'[1]35кВ и ниже'!E57</f>
        <v>0</v>
      </c>
      <c r="F57" s="112">
        <f>'[1]35кВ и ниже'!F57</f>
        <v>0</v>
      </c>
      <c r="G57" s="112">
        <f>'[1]35кВ и ниже'!G57</f>
        <v>0</v>
      </c>
      <c r="H57" s="240" t="s">
        <v>159</v>
      </c>
      <c r="I57" s="242">
        <v>40533</v>
      </c>
      <c r="J57" s="236" t="s">
        <v>176</v>
      </c>
    </row>
    <row r="58" spans="1:10" ht="24.75" customHeight="1" thickBot="1">
      <c r="A58" s="237"/>
      <c r="B58" s="239"/>
      <c r="C58" s="112" t="s">
        <v>59</v>
      </c>
      <c r="D58" s="112">
        <f>'[1]35кВ и ниже'!D58</f>
        <v>0.25</v>
      </c>
      <c r="E58" s="112">
        <f>'[1]35кВ и ниже'!E58</f>
        <v>0.093</v>
      </c>
      <c r="F58" s="112">
        <f>'[1]35кВ и ниже'!F58</f>
        <v>0.007</v>
      </c>
      <c r="G58" s="112">
        <f>'[1]35кВ и ниже'!G58</f>
        <v>0.15</v>
      </c>
      <c r="H58" s="241"/>
      <c r="I58" s="243"/>
      <c r="J58" s="237"/>
    </row>
    <row r="59" spans="1:10" ht="24.75" customHeight="1" thickBot="1">
      <c r="A59" s="236">
        <v>27</v>
      </c>
      <c r="B59" s="238" t="s">
        <v>203</v>
      </c>
      <c r="C59" s="112" t="s">
        <v>60</v>
      </c>
      <c r="D59" s="112">
        <f>'[1]35кВ и ниже'!D59</f>
        <v>0</v>
      </c>
      <c r="E59" s="112">
        <f>'[1]35кВ и ниже'!E59</f>
        <v>0</v>
      </c>
      <c r="F59" s="112">
        <f>'[1]35кВ и ниже'!F59</f>
        <v>0</v>
      </c>
      <c r="G59" s="112">
        <f>'[1]35кВ и ниже'!G59</f>
        <v>0</v>
      </c>
      <c r="H59" s="240" t="s">
        <v>159</v>
      </c>
      <c r="I59" s="242">
        <v>40533</v>
      </c>
      <c r="J59" s="236" t="s">
        <v>176</v>
      </c>
    </row>
    <row r="60" spans="1:10" ht="24.75" customHeight="1" thickBot="1">
      <c r="A60" s="237"/>
      <c r="B60" s="239"/>
      <c r="C60" s="112" t="s">
        <v>59</v>
      </c>
      <c r="D60" s="112">
        <f>'[1]35кВ и ниже'!D60</f>
        <v>0.4</v>
      </c>
      <c r="E60" s="112">
        <f>'[1]35кВ и ниже'!E60</f>
        <v>0.24</v>
      </c>
      <c r="F60" s="112">
        <f>'[1]35кВ и ниже'!F60</f>
        <v>0.05</v>
      </c>
      <c r="G60" s="112">
        <f>'[1]35кВ и ниже'!G60</f>
        <v>0.11000000000000003</v>
      </c>
      <c r="H60" s="241"/>
      <c r="I60" s="243"/>
      <c r="J60" s="237"/>
    </row>
    <row r="61" spans="1:10" ht="24.75" customHeight="1" thickBot="1">
      <c r="A61" s="236">
        <v>28</v>
      </c>
      <c r="B61" s="238" t="s">
        <v>204</v>
      </c>
      <c r="C61" s="112" t="s">
        <v>60</v>
      </c>
      <c r="D61" s="112">
        <f>'[1]35кВ и ниже'!D61</f>
        <v>0</v>
      </c>
      <c r="E61" s="112">
        <f>'[1]35кВ и ниже'!E61</f>
        <v>0</v>
      </c>
      <c r="F61" s="112">
        <f>'[1]35кВ и ниже'!F61</f>
        <v>0</v>
      </c>
      <c r="G61" s="112">
        <f>'[1]35кВ и ниже'!G61</f>
        <v>0</v>
      </c>
      <c r="H61" s="240" t="s">
        <v>159</v>
      </c>
      <c r="I61" s="242">
        <v>40533</v>
      </c>
      <c r="J61" s="236" t="s">
        <v>176</v>
      </c>
    </row>
    <row r="62" spans="1:10" ht="24.75" customHeight="1" thickBot="1">
      <c r="A62" s="237"/>
      <c r="B62" s="239"/>
      <c r="C62" s="112" t="s">
        <v>59</v>
      </c>
      <c r="D62" s="112">
        <f>'[1]35кВ и ниже'!D62</f>
        <v>0.63</v>
      </c>
      <c r="E62" s="112">
        <f>'[1]35кВ и ниже'!E62</f>
        <v>0.539</v>
      </c>
      <c r="F62" s="112">
        <f>'[1]35кВ и ниже'!F62</f>
        <v>0.085</v>
      </c>
      <c r="G62" s="112">
        <f>'[1]35кВ и ниже'!G62</f>
        <v>0.005999999999999964</v>
      </c>
      <c r="H62" s="241"/>
      <c r="I62" s="243"/>
      <c r="J62" s="237"/>
    </row>
    <row r="63" spans="1:10" ht="24.75" customHeight="1" thickBot="1">
      <c r="A63" s="236">
        <v>29</v>
      </c>
      <c r="B63" s="238" t="s">
        <v>205</v>
      </c>
      <c r="C63" s="112" t="s">
        <v>60</v>
      </c>
      <c r="D63" s="112">
        <f>'[1]35кВ и ниже'!D63</f>
        <v>0</v>
      </c>
      <c r="E63" s="112">
        <f>'[1]35кВ и ниже'!E63</f>
        <v>0</v>
      </c>
      <c r="F63" s="112">
        <f>'[1]35кВ и ниже'!F63</f>
        <v>0</v>
      </c>
      <c r="G63" s="112">
        <f>'[1]35кВ и ниже'!G63</f>
        <v>0</v>
      </c>
      <c r="H63" s="240" t="s">
        <v>159</v>
      </c>
      <c r="I63" s="242">
        <v>40533</v>
      </c>
      <c r="J63" s="236" t="s">
        <v>176</v>
      </c>
    </row>
    <row r="64" spans="1:10" ht="24.75" customHeight="1" thickBot="1">
      <c r="A64" s="237"/>
      <c r="B64" s="239"/>
      <c r="C64" s="112" t="s">
        <v>59</v>
      </c>
      <c r="D64" s="112">
        <f>'[1]35кВ и ниже'!D64</f>
        <v>0.4</v>
      </c>
      <c r="E64" s="112">
        <f>'[1]35кВ и ниже'!E64</f>
        <v>0.216</v>
      </c>
      <c r="F64" s="112">
        <f>'[1]35кВ и ниже'!F64</f>
        <v>0</v>
      </c>
      <c r="G64" s="112">
        <f>'[1]35кВ и ниже'!G64</f>
        <v>0.18400000000000002</v>
      </c>
      <c r="H64" s="241"/>
      <c r="I64" s="243"/>
      <c r="J64" s="237"/>
    </row>
    <row r="65" spans="1:10" ht="24.75" customHeight="1" thickBot="1">
      <c r="A65" s="236">
        <v>30</v>
      </c>
      <c r="B65" s="238" t="s">
        <v>206</v>
      </c>
      <c r="C65" s="112" t="s">
        <v>60</v>
      </c>
      <c r="D65" s="112">
        <f>'[1]35кВ и ниже'!D65</f>
        <v>0</v>
      </c>
      <c r="E65" s="112">
        <f>'[1]35кВ и ниже'!E65</f>
        <v>0</v>
      </c>
      <c r="F65" s="112">
        <f>'[1]35кВ и ниже'!F65</f>
        <v>0</v>
      </c>
      <c r="G65" s="112">
        <f>'[1]35кВ и ниже'!G65</f>
        <v>0</v>
      </c>
      <c r="H65" s="240" t="s">
        <v>159</v>
      </c>
      <c r="I65" s="242">
        <v>40533</v>
      </c>
      <c r="J65" s="236" t="s">
        <v>176</v>
      </c>
    </row>
    <row r="66" spans="1:10" ht="24.75" customHeight="1" thickBot="1">
      <c r="A66" s="237"/>
      <c r="B66" s="239"/>
      <c r="C66" s="112" t="s">
        <v>59</v>
      </c>
      <c r="D66" s="112">
        <f>'[1]35кВ и ниже'!D66</f>
        <v>0.25</v>
      </c>
      <c r="E66" s="112">
        <f>'[1]35кВ и ниже'!E66</f>
        <v>0.008</v>
      </c>
      <c r="F66" s="112">
        <f>'[1]35кВ и ниже'!F66</f>
        <v>0</v>
      </c>
      <c r="G66" s="112">
        <f>'[1]35кВ и ниже'!G66</f>
        <v>0.242</v>
      </c>
      <c r="H66" s="241"/>
      <c r="I66" s="243"/>
      <c r="J66" s="237"/>
    </row>
    <row r="67" spans="1:10" ht="24.75" customHeight="1" thickBot="1">
      <c r="A67" s="236">
        <v>31</v>
      </c>
      <c r="B67" s="238" t="s">
        <v>207</v>
      </c>
      <c r="C67" s="112" t="s">
        <v>60</v>
      </c>
      <c r="D67" s="112">
        <f>'[1]35кВ и ниже'!D67</f>
        <v>0</v>
      </c>
      <c r="E67" s="112">
        <f>'[1]35кВ и ниже'!E67</f>
        <v>0</v>
      </c>
      <c r="F67" s="112">
        <f>'[1]35кВ и ниже'!F67</f>
        <v>0</v>
      </c>
      <c r="G67" s="112">
        <f>'[1]35кВ и ниже'!G67</f>
        <v>0</v>
      </c>
      <c r="H67" s="240" t="s">
        <v>159</v>
      </c>
      <c r="I67" s="242">
        <v>40533</v>
      </c>
      <c r="J67" s="236" t="s">
        <v>176</v>
      </c>
    </row>
    <row r="68" spans="1:10" ht="24.75" customHeight="1" thickBot="1">
      <c r="A68" s="237"/>
      <c r="B68" s="239"/>
      <c r="C68" s="112" t="s">
        <v>59</v>
      </c>
      <c r="D68" s="112">
        <f>'[1]35кВ и ниже'!D68</f>
        <v>0.4</v>
      </c>
      <c r="E68" s="112">
        <f>'[1]35кВ и ниже'!E68</f>
        <v>0.194</v>
      </c>
      <c r="F68" s="112">
        <f>'[1]35кВ и ниже'!F68</f>
        <v>0.015</v>
      </c>
      <c r="G68" s="112">
        <f>'[1]35кВ и ниже'!G68</f>
        <v>0.191</v>
      </c>
      <c r="H68" s="241"/>
      <c r="I68" s="243"/>
      <c r="J68" s="237"/>
    </row>
    <row r="69" spans="1:10" ht="24.75" customHeight="1" thickBot="1">
      <c r="A69" s="236">
        <v>32</v>
      </c>
      <c r="B69" s="238" t="s">
        <v>208</v>
      </c>
      <c r="C69" s="112" t="s">
        <v>60</v>
      </c>
      <c r="D69" s="112">
        <f>'[1]35кВ и ниже'!D69</f>
        <v>0</v>
      </c>
      <c r="E69" s="112">
        <f>'[1]35кВ и ниже'!E69</f>
        <v>0</v>
      </c>
      <c r="F69" s="112">
        <f>'[1]35кВ и ниже'!F69</f>
        <v>0</v>
      </c>
      <c r="G69" s="112">
        <f>'[1]35кВ и ниже'!G69</f>
        <v>0</v>
      </c>
      <c r="H69" s="240" t="s">
        <v>159</v>
      </c>
      <c r="I69" s="242">
        <v>40533</v>
      </c>
      <c r="J69" s="236" t="s">
        <v>176</v>
      </c>
    </row>
    <row r="70" spans="1:10" ht="24.75" customHeight="1" thickBot="1">
      <c r="A70" s="237"/>
      <c r="B70" s="239"/>
      <c r="C70" s="112" t="s">
        <v>59</v>
      </c>
      <c r="D70" s="112">
        <f>'[1]35кВ и ниже'!D70</f>
        <v>0.25</v>
      </c>
      <c r="E70" s="112">
        <f>'[1]35кВ и ниже'!E70</f>
        <v>0.027</v>
      </c>
      <c r="F70" s="112">
        <f>'[1]35кВ и ниже'!F70</f>
        <v>0</v>
      </c>
      <c r="G70" s="112">
        <f>'[1]35кВ и ниже'!G70</f>
        <v>0.223</v>
      </c>
      <c r="H70" s="241"/>
      <c r="I70" s="243"/>
      <c r="J70" s="237"/>
    </row>
    <row r="71" spans="1:10" ht="24.75" customHeight="1" thickBot="1">
      <c r="A71" s="236">
        <v>33</v>
      </c>
      <c r="B71" s="238" t="s">
        <v>209</v>
      </c>
      <c r="C71" s="112" t="s">
        <v>60</v>
      </c>
      <c r="D71" s="112">
        <f>'[1]35кВ и ниже'!D71</f>
        <v>0</v>
      </c>
      <c r="E71" s="112">
        <f>'[1]35кВ и ниже'!E71</f>
        <v>0</v>
      </c>
      <c r="F71" s="112">
        <f>'[1]35кВ и ниже'!F71</f>
        <v>0</v>
      </c>
      <c r="G71" s="112">
        <f>'[1]35кВ и ниже'!G71</f>
        <v>0</v>
      </c>
      <c r="H71" s="240" t="s">
        <v>159</v>
      </c>
      <c r="I71" s="242">
        <v>40533</v>
      </c>
      <c r="J71" s="236" t="s">
        <v>176</v>
      </c>
    </row>
    <row r="72" spans="1:10" ht="24.75" customHeight="1" thickBot="1">
      <c r="A72" s="237"/>
      <c r="B72" s="239"/>
      <c r="C72" s="112" t="s">
        <v>59</v>
      </c>
      <c r="D72" s="112">
        <f>'[1]35кВ и ниже'!D72</f>
        <v>0.25</v>
      </c>
      <c r="E72" s="112">
        <f>'[1]35кВ и ниже'!E72</f>
        <v>0.011</v>
      </c>
      <c r="F72" s="112">
        <f>'[1]35кВ и ниже'!F72</f>
        <v>0</v>
      </c>
      <c r="G72" s="112">
        <f>'[1]35кВ и ниже'!G72</f>
        <v>0.239</v>
      </c>
      <c r="H72" s="241"/>
      <c r="I72" s="243"/>
      <c r="J72" s="237"/>
    </row>
    <row r="73" spans="1:10" ht="24.75" customHeight="1" thickBot="1">
      <c r="A73" s="236">
        <v>34</v>
      </c>
      <c r="B73" s="238" t="s">
        <v>210</v>
      </c>
      <c r="C73" s="112" t="s">
        <v>60</v>
      </c>
      <c r="D73" s="112">
        <f>'[1]35кВ и ниже'!D73</f>
        <v>0</v>
      </c>
      <c r="E73" s="112">
        <f>'[1]35кВ и ниже'!E73</f>
        <v>0</v>
      </c>
      <c r="F73" s="112">
        <f>'[1]35кВ и ниже'!F73</f>
        <v>0</v>
      </c>
      <c r="G73" s="112">
        <f>'[1]35кВ и ниже'!G73</f>
        <v>0</v>
      </c>
      <c r="H73" s="240" t="s">
        <v>159</v>
      </c>
      <c r="I73" s="242">
        <v>40533</v>
      </c>
      <c r="J73" s="236" t="s">
        <v>176</v>
      </c>
    </row>
    <row r="74" spans="1:10" ht="24.75" customHeight="1" thickBot="1">
      <c r="A74" s="237"/>
      <c r="B74" s="239"/>
      <c r="C74" s="112" t="s">
        <v>59</v>
      </c>
      <c r="D74" s="112">
        <f>'[1]35кВ и ниже'!D74</f>
        <v>0.4</v>
      </c>
      <c r="E74" s="112">
        <f>'[1]35кВ и ниже'!E74</f>
        <v>0.16</v>
      </c>
      <c r="F74" s="112">
        <f>'[1]35кВ и ниже'!F74</f>
        <v>0.015</v>
      </c>
      <c r="G74" s="112">
        <f>'[1]35кВ и ниже'!G74</f>
        <v>0.22500000000000003</v>
      </c>
      <c r="H74" s="241"/>
      <c r="I74" s="243"/>
      <c r="J74" s="237"/>
    </row>
    <row r="75" spans="1:10" ht="24.75" customHeight="1" thickBot="1">
      <c r="A75" s="236">
        <v>35</v>
      </c>
      <c r="B75" s="238" t="s">
        <v>211</v>
      </c>
      <c r="C75" s="112" t="s">
        <v>60</v>
      </c>
      <c r="D75" s="112">
        <f>'[1]35кВ и ниже'!D75</f>
        <v>0</v>
      </c>
      <c r="E75" s="112">
        <f>'[1]35кВ и ниже'!E75</f>
        <v>0</v>
      </c>
      <c r="F75" s="112">
        <f>'[1]35кВ и ниже'!F75</f>
        <v>0</v>
      </c>
      <c r="G75" s="112">
        <f>'[1]35кВ и ниже'!G75</f>
        <v>0</v>
      </c>
      <c r="H75" s="240" t="s">
        <v>159</v>
      </c>
      <c r="I75" s="242">
        <v>40533</v>
      </c>
      <c r="J75" s="236" t="s">
        <v>176</v>
      </c>
    </row>
    <row r="76" spans="1:10" ht="24.75" customHeight="1" thickBot="1">
      <c r="A76" s="237"/>
      <c r="B76" s="239"/>
      <c r="C76" s="112" t="s">
        <v>59</v>
      </c>
      <c r="D76" s="112">
        <f>'[1]35кВ и ниже'!D76</f>
        <v>1.26</v>
      </c>
      <c r="E76" s="112">
        <f>'[1]35кВ и ниже'!E76</f>
        <v>0.094</v>
      </c>
      <c r="F76" s="112">
        <f>'[1]35кВ и ниже'!F76</f>
        <v>0.216</v>
      </c>
      <c r="G76" s="112">
        <f>'[1]35кВ и ниже'!G76</f>
        <v>0.95</v>
      </c>
      <c r="H76" s="241"/>
      <c r="I76" s="243"/>
      <c r="J76" s="237"/>
    </row>
    <row r="77" spans="1:10" ht="24.75" customHeight="1" thickBot="1">
      <c r="A77" s="236">
        <v>36</v>
      </c>
      <c r="B77" s="238" t="s">
        <v>212</v>
      </c>
      <c r="C77" s="112" t="s">
        <v>60</v>
      </c>
      <c r="D77" s="112">
        <f>'[1]35кВ и ниже'!D77</f>
        <v>0</v>
      </c>
      <c r="E77" s="112">
        <f>'[1]35кВ и ниже'!E77</f>
        <v>0</v>
      </c>
      <c r="F77" s="112">
        <f>'[1]35кВ и ниже'!F77</f>
        <v>0</v>
      </c>
      <c r="G77" s="112">
        <f>'[1]35кВ и ниже'!G77</f>
        <v>0</v>
      </c>
      <c r="H77" s="240" t="s">
        <v>159</v>
      </c>
      <c r="I77" s="242">
        <v>40533</v>
      </c>
      <c r="J77" s="236" t="s">
        <v>176</v>
      </c>
    </row>
    <row r="78" spans="1:10" ht="24.75" customHeight="1" thickBot="1">
      <c r="A78" s="237"/>
      <c r="B78" s="239"/>
      <c r="C78" s="112" t="s">
        <v>59</v>
      </c>
      <c r="D78" s="112">
        <f>'[1]35кВ и ниже'!D78</f>
        <v>0.4</v>
      </c>
      <c r="E78" s="112">
        <f>'[1]35кВ и ниже'!E78</f>
        <v>0.13</v>
      </c>
      <c r="F78" s="112">
        <f>'[1]35кВ и ниже'!F78</f>
        <v>0.07</v>
      </c>
      <c r="G78" s="112">
        <f>'[1]35кВ и ниже'!G78</f>
        <v>0.2</v>
      </c>
      <c r="H78" s="241"/>
      <c r="I78" s="243"/>
      <c r="J78" s="237"/>
    </row>
    <row r="79" spans="1:10" ht="24.75" customHeight="1" thickBot="1">
      <c r="A79" s="236">
        <v>37</v>
      </c>
      <c r="B79" s="238" t="s">
        <v>213</v>
      </c>
      <c r="C79" s="112" t="s">
        <v>60</v>
      </c>
      <c r="D79" s="112">
        <f>'[1]35кВ и ниже'!D79</f>
        <v>0</v>
      </c>
      <c r="E79" s="112">
        <f>'[1]35кВ и ниже'!E79</f>
        <v>0</v>
      </c>
      <c r="F79" s="112">
        <f>'[1]35кВ и ниже'!F79</f>
        <v>0</v>
      </c>
      <c r="G79" s="112">
        <f>'[1]35кВ и ниже'!G79</f>
        <v>0</v>
      </c>
      <c r="H79" s="240" t="s">
        <v>159</v>
      </c>
      <c r="I79" s="242">
        <v>40533</v>
      </c>
      <c r="J79" s="236" t="s">
        <v>176</v>
      </c>
    </row>
    <row r="80" spans="1:10" ht="24.75" customHeight="1" thickBot="1">
      <c r="A80" s="237"/>
      <c r="B80" s="239"/>
      <c r="C80" s="112" t="s">
        <v>59</v>
      </c>
      <c r="D80" s="112">
        <f>'[1]35кВ и ниже'!D80</f>
        <v>0.25</v>
      </c>
      <c r="E80" s="112">
        <f>'[1]35кВ и ниже'!E80</f>
        <v>0.12</v>
      </c>
      <c r="F80" s="112">
        <f>'[1]35кВ и ниже'!F80</f>
        <v>0.015</v>
      </c>
      <c r="G80" s="112">
        <f>'[1]35кВ и ниже'!G80</f>
        <v>0.115</v>
      </c>
      <c r="H80" s="241"/>
      <c r="I80" s="243"/>
      <c r="J80" s="237"/>
    </row>
    <row r="81" spans="1:10" ht="24.75" customHeight="1" thickBot="1">
      <c r="A81" s="236">
        <v>38</v>
      </c>
      <c r="B81" s="238" t="s">
        <v>214</v>
      </c>
      <c r="C81" s="112" t="s">
        <v>60</v>
      </c>
      <c r="D81" s="112">
        <f>'[1]35кВ и ниже'!D81</f>
        <v>0</v>
      </c>
      <c r="E81" s="112">
        <f>'[1]35кВ и ниже'!E81</f>
        <v>0</v>
      </c>
      <c r="F81" s="112">
        <f>'[1]35кВ и ниже'!F81</f>
        <v>0</v>
      </c>
      <c r="G81" s="112">
        <f>'[1]35кВ и ниже'!G81</f>
        <v>0</v>
      </c>
      <c r="H81" s="240" t="s">
        <v>159</v>
      </c>
      <c r="I81" s="242">
        <v>40533</v>
      </c>
      <c r="J81" s="236" t="s">
        <v>176</v>
      </c>
    </row>
    <row r="82" spans="1:10" ht="24.75" customHeight="1" thickBot="1">
      <c r="A82" s="237"/>
      <c r="B82" s="239"/>
      <c r="C82" s="112" t="s">
        <v>59</v>
      </c>
      <c r="D82" s="112">
        <f>'[1]35кВ и ниже'!D82</f>
        <v>0.63</v>
      </c>
      <c r="E82" s="112">
        <f>'[1]35кВ и ниже'!E82</f>
        <v>0.346</v>
      </c>
      <c r="F82" s="112">
        <f>'[1]35кВ и ниже'!F82</f>
        <v>0.2535</v>
      </c>
      <c r="G82" s="112">
        <f>'[1]35кВ и ниже'!G82</f>
        <v>0.030500000000000027</v>
      </c>
      <c r="H82" s="241"/>
      <c r="I82" s="243"/>
      <c r="J82" s="237"/>
    </row>
    <row r="83" spans="1:10" ht="24.75" customHeight="1" thickBot="1">
      <c r="A83" s="236">
        <v>39</v>
      </c>
      <c r="B83" s="238" t="s">
        <v>215</v>
      </c>
      <c r="C83" s="112" t="s">
        <v>60</v>
      </c>
      <c r="D83" s="112">
        <f>'[1]35кВ и ниже'!D83</f>
        <v>0</v>
      </c>
      <c r="E83" s="112">
        <f>'[1]35кВ и ниже'!E83</f>
        <v>0</v>
      </c>
      <c r="F83" s="112">
        <f>'[1]35кВ и ниже'!F83</f>
        <v>0</v>
      </c>
      <c r="G83" s="112">
        <f>'[1]35кВ и ниже'!G83</f>
        <v>0</v>
      </c>
      <c r="H83" s="240" t="s">
        <v>159</v>
      </c>
      <c r="I83" s="242">
        <v>40533</v>
      </c>
      <c r="J83" s="236" t="s">
        <v>176</v>
      </c>
    </row>
    <row r="84" spans="1:10" ht="24.75" customHeight="1" thickBot="1">
      <c r="A84" s="237"/>
      <c r="B84" s="239"/>
      <c r="C84" s="112" t="s">
        <v>59</v>
      </c>
      <c r="D84" s="112">
        <f>'[1]35кВ и ниже'!D84</f>
        <v>0.4</v>
      </c>
      <c r="E84" s="112">
        <f>'[1]35кВ и ниже'!E84</f>
        <v>0.073</v>
      </c>
      <c r="F84" s="112">
        <f>'[1]35кВ и ниже'!F84</f>
        <v>0.015</v>
      </c>
      <c r="G84" s="112">
        <f>'[1]35кВ и ниже'!G84</f>
        <v>0.312</v>
      </c>
      <c r="H84" s="241"/>
      <c r="I84" s="243"/>
      <c r="J84" s="237"/>
    </row>
    <row r="85" spans="1:10" ht="24.75" customHeight="1" thickBot="1">
      <c r="A85" s="236">
        <v>40</v>
      </c>
      <c r="B85" s="238" t="s">
        <v>216</v>
      </c>
      <c r="C85" s="112" t="s">
        <v>60</v>
      </c>
      <c r="D85" s="112">
        <f>'[1]35кВ и ниже'!D85</f>
        <v>0</v>
      </c>
      <c r="E85" s="112">
        <f>'[1]35кВ и ниже'!E85</f>
        <v>0</v>
      </c>
      <c r="F85" s="112">
        <f>'[1]35кВ и ниже'!F85</f>
        <v>0</v>
      </c>
      <c r="G85" s="112">
        <f>'[1]35кВ и ниже'!G85</f>
        <v>0</v>
      </c>
      <c r="H85" s="240" t="s">
        <v>159</v>
      </c>
      <c r="I85" s="242">
        <v>40533</v>
      </c>
      <c r="J85" s="236" t="s">
        <v>176</v>
      </c>
    </row>
    <row r="86" spans="1:10" ht="24.75" customHeight="1" thickBot="1">
      <c r="A86" s="237"/>
      <c r="B86" s="239"/>
      <c r="C86" s="112" t="s">
        <v>59</v>
      </c>
      <c r="D86" s="112">
        <f>'[1]35кВ и ниже'!D86</f>
        <v>0.63</v>
      </c>
      <c r="E86" s="112">
        <f>'[1]35кВ и ниже'!E86</f>
        <v>0.315</v>
      </c>
      <c r="F86" s="112">
        <f>'[1]35кВ и ниже'!F86</f>
        <v>0</v>
      </c>
      <c r="G86" s="112">
        <f>'[1]35кВ и ниже'!G86</f>
        <v>0.315</v>
      </c>
      <c r="H86" s="241"/>
      <c r="I86" s="243"/>
      <c r="J86" s="237"/>
    </row>
    <row r="87" spans="1:10" ht="24.75" customHeight="1" thickBot="1">
      <c r="A87" s="236">
        <v>41</v>
      </c>
      <c r="B87" s="238" t="s">
        <v>217</v>
      </c>
      <c r="C87" s="112" t="s">
        <v>60</v>
      </c>
      <c r="D87" s="112">
        <f>'[1]35кВ и ниже'!D87</f>
        <v>0</v>
      </c>
      <c r="E87" s="112">
        <f>'[1]35кВ и ниже'!E87</f>
        <v>0</v>
      </c>
      <c r="F87" s="112">
        <f>'[1]35кВ и ниже'!F87</f>
        <v>0</v>
      </c>
      <c r="G87" s="112">
        <f>'[1]35кВ и ниже'!G87</f>
        <v>0</v>
      </c>
      <c r="H87" s="240" t="s">
        <v>159</v>
      </c>
      <c r="I87" s="242">
        <v>40533</v>
      </c>
      <c r="J87" s="236" t="s">
        <v>176</v>
      </c>
    </row>
    <row r="88" spans="1:10" ht="24.75" customHeight="1" thickBot="1">
      <c r="A88" s="237"/>
      <c r="B88" s="239"/>
      <c r="C88" s="112" t="s">
        <v>59</v>
      </c>
      <c r="D88" s="112">
        <f>'[1]35кВ и ниже'!D88</f>
        <v>0.63</v>
      </c>
      <c r="E88" s="112">
        <f>'[1]35кВ и ниже'!E88</f>
        <v>0.398</v>
      </c>
      <c r="F88" s="112">
        <f>'[1]35кВ и ниже'!F88</f>
        <v>0</v>
      </c>
      <c r="G88" s="112">
        <f>'[1]35кВ и ниже'!G88</f>
        <v>0.23199999999999998</v>
      </c>
      <c r="H88" s="241"/>
      <c r="I88" s="243"/>
      <c r="J88" s="237"/>
    </row>
    <row r="89" spans="1:10" ht="24.75" customHeight="1" thickBot="1">
      <c r="A89" s="236">
        <v>42</v>
      </c>
      <c r="B89" s="238" t="s">
        <v>218</v>
      </c>
      <c r="C89" s="112" t="s">
        <v>60</v>
      </c>
      <c r="D89" s="112">
        <f>'[1]35кВ и ниже'!D89</f>
        <v>0</v>
      </c>
      <c r="E89" s="112">
        <f>'[1]35кВ и ниже'!E89</f>
        <v>0</v>
      </c>
      <c r="F89" s="112">
        <f>'[1]35кВ и ниже'!F89</f>
        <v>0</v>
      </c>
      <c r="G89" s="112">
        <f>'[1]35кВ и ниже'!G89</f>
        <v>0</v>
      </c>
      <c r="H89" s="240" t="s">
        <v>159</v>
      </c>
      <c r="I89" s="242">
        <v>40533</v>
      </c>
      <c r="J89" s="236" t="s">
        <v>176</v>
      </c>
    </row>
    <row r="90" spans="1:10" ht="24.75" customHeight="1" thickBot="1">
      <c r="A90" s="237"/>
      <c r="B90" s="239"/>
      <c r="C90" s="112" t="s">
        <v>59</v>
      </c>
      <c r="D90" s="112">
        <f>'[1]35кВ и ниже'!D90</f>
        <v>0.63</v>
      </c>
      <c r="E90" s="112">
        <f>'[1]35кВ и ниже'!E90</f>
        <v>0.35</v>
      </c>
      <c r="F90" s="112">
        <f>'[1]35кВ и ниже'!F90</f>
        <v>0.07</v>
      </c>
      <c r="G90" s="112">
        <f>'[1]35кВ и ниже'!G90</f>
        <v>0.21000000000000002</v>
      </c>
      <c r="H90" s="241"/>
      <c r="I90" s="243"/>
      <c r="J90" s="237"/>
    </row>
    <row r="91" spans="1:10" ht="24.75" customHeight="1" thickBot="1">
      <c r="A91" s="236">
        <v>43</v>
      </c>
      <c r="B91" s="238" t="s">
        <v>219</v>
      </c>
      <c r="C91" s="112" t="s">
        <v>60</v>
      </c>
      <c r="D91" s="112">
        <f>'[1]35кВ и ниже'!D91</f>
        <v>0</v>
      </c>
      <c r="E91" s="112">
        <f>'[1]35кВ и ниже'!E91</f>
        <v>0</v>
      </c>
      <c r="F91" s="112">
        <f>'[1]35кВ и ниже'!F91</f>
        <v>0</v>
      </c>
      <c r="G91" s="112">
        <f>'[1]35кВ и ниже'!G91</f>
        <v>0</v>
      </c>
      <c r="H91" s="240" t="s">
        <v>159</v>
      </c>
      <c r="I91" s="242">
        <v>40533</v>
      </c>
      <c r="J91" s="236" t="s">
        <v>176</v>
      </c>
    </row>
    <row r="92" spans="1:10" ht="24.75" customHeight="1" thickBot="1">
      <c r="A92" s="237"/>
      <c r="B92" s="239"/>
      <c r="C92" s="112" t="s">
        <v>59</v>
      </c>
      <c r="D92" s="112">
        <f>'[1]35кВ и ниже'!D92</f>
        <v>0.4</v>
      </c>
      <c r="E92" s="112">
        <f>'[1]35кВ и ниже'!E92</f>
        <v>0.175</v>
      </c>
      <c r="F92" s="112">
        <f>'[1]35кВ и ниже'!F92</f>
        <v>0</v>
      </c>
      <c r="G92" s="112">
        <f>'[1]35кВ и ниже'!G92</f>
        <v>0.22500000000000003</v>
      </c>
      <c r="H92" s="241"/>
      <c r="I92" s="243"/>
      <c r="J92" s="237"/>
    </row>
    <row r="93" spans="1:10" ht="24.75" customHeight="1" thickBot="1">
      <c r="A93" s="236">
        <v>44</v>
      </c>
      <c r="B93" s="238" t="s">
        <v>220</v>
      </c>
      <c r="C93" s="112" t="s">
        <v>60</v>
      </c>
      <c r="D93" s="112">
        <f>'[1]35кВ и ниже'!D93</f>
        <v>0</v>
      </c>
      <c r="E93" s="112">
        <f>'[1]35кВ и ниже'!E93</f>
        <v>0</v>
      </c>
      <c r="F93" s="112">
        <f>'[1]35кВ и ниже'!F93</f>
        <v>0</v>
      </c>
      <c r="G93" s="112">
        <f>'[1]35кВ и ниже'!G93</f>
        <v>0</v>
      </c>
      <c r="H93" s="240" t="s">
        <v>159</v>
      </c>
      <c r="I93" s="242">
        <v>40533</v>
      </c>
      <c r="J93" s="236" t="s">
        <v>176</v>
      </c>
    </row>
    <row r="94" spans="1:10" ht="24.75" customHeight="1" thickBot="1">
      <c r="A94" s="237"/>
      <c r="B94" s="239"/>
      <c r="C94" s="112" t="s">
        <v>59</v>
      </c>
      <c r="D94" s="112">
        <f>'[1]35кВ и ниже'!D94</f>
        <v>0.5</v>
      </c>
      <c r="E94" s="112">
        <f>'[1]35кВ и ниже'!E94</f>
        <v>0.102</v>
      </c>
      <c r="F94" s="112">
        <f>'[1]35кВ и ниже'!F94</f>
        <v>0.15</v>
      </c>
      <c r="G94" s="112">
        <f>'[1]35кВ и ниже'!G94</f>
        <v>0.24800000000000003</v>
      </c>
      <c r="H94" s="241"/>
      <c r="I94" s="243"/>
      <c r="J94" s="237"/>
    </row>
    <row r="95" spans="1:10" ht="24.75" customHeight="1" thickBot="1">
      <c r="A95" s="236">
        <v>45</v>
      </c>
      <c r="B95" s="238" t="s">
        <v>221</v>
      </c>
      <c r="C95" s="112" t="s">
        <v>60</v>
      </c>
      <c r="D95" s="112">
        <f>'[1]35кВ и ниже'!D95</f>
        <v>0</v>
      </c>
      <c r="E95" s="112">
        <f>'[1]35кВ и ниже'!E95</f>
        <v>0</v>
      </c>
      <c r="F95" s="112">
        <f>'[1]35кВ и ниже'!F95</f>
        <v>0</v>
      </c>
      <c r="G95" s="112">
        <f>'[1]35кВ и ниже'!G95</f>
        <v>0</v>
      </c>
      <c r="H95" s="240" t="s">
        <v>159</v>
      </c>
      <c r="I95" s="242">
        <v>40533</v>
      </c>
      <c r="J95" s="236" t="s">
        <v>176</v>
      </c>
    </row>
    <row r="96" spans="1:10" ht="24.75" customHeight="1" thickBot="1">
      <c r="A96" s="237"/>
      <c r="B96" s="239"/>
      <c r="C96" s="112" t="s">
        <v>59</v>
      </c>
      <c r="D96" s="112">
        <f>'[1]35кВ и ниже'!D96</f>
        <v>0.63</v>
      </c>
      <c r="E96" s="112">
        <f>'[1]35кВ и ниже'!E96</f>
        <v>0.157</v>
      </c>
      <c r="F96" s="112">
        <f>'[1]35кВ и ниже'!F96</f>
        <v>0</v>
      </c>
      <c r="G96" s="112">
        <f>'[1]35кВ и ниже'!G96</f>
        <v>0.473</v>
      </c>
      <c r="H96" s="241"/>
      <c r="I96" s="243"/>
      <c r="J96" s="237"/>
    </row>
    <row r="97" spans="1:10" ht="24.75" customHeight="1" thickBot="1">
      <c r="A97" s="236">
        <v>46</v>
      </c>
      <c r="B97" s="238" t="s">
        <v>222</v>
      </c>
      <c r="C97" s="112" t="s">
        <v>60</v>
      </c>
      <c r="D97" s="112">
        <f>'[1]35кВ и ниже'!D97</f>
        <v>0</v>
      </c>
      <c r="E97" s="112">
        <f>'[1]35кВ и ниже'!E97</f>
        <v>0</v>
      </c>
      <c r="F97" s="112">
        <f>'[1]35кВ и ниже'!F97</f>
        <v>0</v>
      </c>
      <c r="G97" s="112">
        <f>'[1]35кВ и ниже'!G97</f>
        <v>0</v>
      </c>
      <c r="H97" s="240" t="s">
        <v>159</v>
      </c>
      <c r="I97" s="242">
        <v>40533</v>
      </c>
      <c r="J97" s="236" t="s">
        <v>176</v>
      </c>
    </row>
    <row r="98" spans="1:10" ht="24.75" customHeight="1" thickBot="1">
      <c r="A98" s="237"/>
      <c r="B98" s="239"/>
      <c r="C98" s="112" t="s">
        <v>59</v>
      </c>
      <c r="D98" s="112">
        <f>'[1]35кВ и ниже'!D98</f>
        <v>0.16</v>
      </c>
      <c r="E98" s="112">
        <f>'[1]35кВ и ниже'!E98</f>
        <v>0.05</v>
      </c>
      <c r="F98" s="112">
        <f>'[1]35кВ и ниже'!F98</f>
        <v>0.052</v>
      </c>
      <c r="G98" s="112">
        <f>'[1]35кВ и ниже'!G98</f>
        <v>0.058</v>
      </c>
      <c r="H98" s="241"/>
      <c r="I98" s="243"/>
      <c r="J98" s="237"/>
    </row>
    <row r="99" spans="1:10" ht="24.75" customHeight="1" thickBot="1">
      <c r="A99" s="236">
        <v>47</v>
      </c>
      <c r="B99" s="238" t="s">
        <v>223</v>
      </c>
      <c r="C99" s="112" t="s">
        <v>60</v>
      </c>
      <c r="D99" s="112">
        <f>'[1]35кВ и ниже'!D99</f>
        <v>0</v>
      </c>
      <c r="E99" s="112">
        <f>'[1]35кВ и ниже'!E99</f>
        <v>0</v>
      </c>
      <c r="F99" s="112">
        <f>'[1]35кВ и ниже'!F99</f>
        <v>0</v>
      </c>
      <c r="G99" s="112">
        <f>'[1]35кВ и ниже'!G99</f>
        <v>0</v>
      </c>
      <c r="H99" s="240" t="s">
        <v>159</v>
      </c>
      <c r="I99" s="242">
        <v>40533</v>
      </c>
      <c r="J99" s="236" t="s">
        <v>176</v>
      </c>
    </row>
    <row r="100" spans="1:10" ht="24.75" customHeight="1" thickBot="1">
      <c r="A100" s="237"/>
      <c r="B100" s="239"/>
      <c r="C100" s="112" t="s">
        <v>59</v>
      </c>
      <c r="D100" s="112">
        <f>'[1]35кВ и ниже'!D100</f>
        <v>0.25</v>
      </c>
      <c r="E100" s="112">
        <f>'[1]35кВ и ниже'!E100</f>
        <v>0.086</v>
      </c>
      <c r="F100" s="112">
        <f>'[1]35кВ и ниже'!F100</f>
        <v>0</v>
      </c>
      <c r="G100" s="112">
        <f>'[1]35кВ и ниже'!G100</f>
        <v>0.164</v>
      </c>
      <c r="H100" s="241"/>
      <c r="I100" s="243"/>
      <c r="J100" s="237"/>
    </row>
    <row r="101" spans="1:10" ht="24.75" customHeight="1" thickBot="1">
      <c r="A101" s="236">
        <v>48</v>
      </c>
      <c r="B101" s="238" t="s">
        <v>224</v>
      </c>
      <c r="C101" s="112" t="s">
        <v>60</v>
      </c>
      <c r="D101" s="112">
        <f>'[1]35кВ и ниже'!D101</f>
        <v>0</v>
      </c>
      <c r="E101" s="112">
        <f>'[1]35кВ и ниже'!E101</f>
        <v>0</v>
      </c>
      <c r="F101" s="112">
        <f>'[1]35кВ и ниже'!F101</f>
        <v>0</v>
      </c>
      <c r="G101" s="112">
        <f>'[1]35кВ и ниже'!G101</f>
        <v>0</v>
      </c>
      <c r="H101" s="240" t="s">
        <v>159</v>
      </c>
      <c r="I101" s="242">
        <v>40533</v>
      </c>
      <c r="J101" s="236" t="s">
        <v>176</v>
      </c>
    </row>
    <row r="102" spans="1:10" ht="24.75" customHeight="1" thickBot="1">
      <c r="A102" s="237"/>
      <c r="B102" s="239"/>
      <c r="C102" s="112" t="s">
        <v>59</v>
      </c>
      <c r="D102" s="112">
        <f>'[1]35кВ и ниже'!D102</f>
        <v>0.25</v>
      </c>
      <c r="E102" s="112">
        <f>'[1]35кВ и ниже'!E102</f>
        <v>0.028</v>
      </c>
      <c r="F102" s="112">
        <f>'[1]35кВ и ниже'!F102</f>
        <v>0</v>
      </c>
      <c r="G102" s="112">
        <f>'[1]35кВ и ниже'!G102</f>
        <v>0.222</v>
      </c>
      <c r="H102" s="241"/>
      <c r="I102" s="243"/>
      <c r="J102" s="237"/>
    </row>
    <row r="103" spans="1:10" ht="24.75" customHeight="1" thickBot="1">
      <c r="A103" s="236">
        <v>49</v>
      </c>
      <c r="B103" s="238" t="s">
        <v>225</v>
      </c>
      <c r="C103" s="112" t="s">
        <v>60</v>
      </c>
      <c r="D103" s="112">
        <f>'[1]35кВ и ниже'!D103</f>
        <v>0</v>
      </c>
      <c r="E103" s="112">
        <f>'[1]35кВ и ниже'!E103</f>
        <v>0</v>
      </c>
      <c r="F103" s="112">
        <f>'[1]35кВ и ниже'!F103</f>
        <v>0</v>
      </c>
      <c r="G103" s="112">
        <f>'[1]35кВ и ниже'!G103</f>
        <v>0</v>
      </c>
      <c r="H103" s="240" t="s">
        <v>159</v>
      </c>
      <c r="I103" s="242">
        <v>40533</v>
      </c>
      <c r="J103" s="236" t="s">
        <v>176</v>
      </c>
    </row>
    <row r="104" spans="1:10" ht="24.75" customHeight="1" thickBot="1">
      <c r="A104" s="237"/>
      <c r="B104" s="239"/>
      <c r="C104" s="112" t="s">
        <v>59</v>
      </c>
      <c r="D104" s="112">
        <f>'[1]35кВ и ниже'!D104</f>
        <v>0.63</v>
      </c>
      <c r="E104" s="112">
        <f>'[1]35кВ и ниже'!E104</f>
        <v>0.086</v>
      </c>
      <c r="F104" s="112">
        <f>'[1]35кВ и ниже'!F104</f>
        <v>0</v>
      </c>
      <c r="G104" s="112">
        <f>'[1]35кВ и ниже'!G104</f>
        <v>0.544</v>
      </c>
      <c r="H104" s="241"/>
      <c r="I104" s="243"/>
      <c r="J104" s="237"/>
    </row>
    <row r="105" spans="1:10" ht="24.75" customHeight="1" thickBot="1">
      <c r="A105" s="236">
        <v>50</v>
      </c>
      <c r="B105" s="238" t="s">
        <v>226</v>
      </c>
      <c r="C105" s="112" t="s">
        <v>60</v>
      </c>
      <c r="D105" s="112">
        <f>'[1]35кВ и ниже'!D105</f>
        <v>0</v>
      </c>
      <c r="E105" s="112">
        <f>'[1]35кВ и ниже'!E105</f>
        <v>0</v>
      </c>
      <c r="F105" s="112">
        <f>'[1]35кВ и ниже'!F105</f>
        <v>0</v>
      </c>
      <c r="G105" s="112">
        <f>'[1]35кВ и ниже'!G105</f>
        <v>0</v>
      </c>
      <c r="H105" s="240" t="s">
        <v>159</v>
      </c>
      <c r="I105" s="242">
        <v>40533</v>
      </c>
      <c r="J105" s="236" t="s">
        <v>176</v>
      </c>
    </row>
    <row r="106" spans="1:10" ht="24.75" customHeight="1" thickBot="1">
      <c r="A106" s="237"/>
      <c r="B106" s="239"/>
      <c r="C106" s="112" t="s">
        <v>59</v>
      </c>
      <c r="D106" s="112">
        <f>'[1]35кВ и ниже'!D106</f>
        <v>0.63</v>
      </c>
      <c r="E106" s="112">
        <f>'[1]35кВ и ниже'!E106</f>
        <v>0.319</v>
      </c>
      <c r="F106" s="112">
        <f>'[1]35кВ и ниже'!F106</f>
        <v>0</v>
      </c>
      <c r="G106" s="112">
        <f>'[1]35кВ и ниже'!G106</f>
        <v>0.311</v>
      </c>
      <c r="H106" s="241"/>
      <c r="I106" s="243"/>
      <c r="J106" s="237"/>
    </row>
    <row r="107" spans="1:10" ht="24.75" customHeight="1" thickBot="1">
      <c r="A107" s="236">
        <v>51</v>
      </c>
      <c r="B107" s="238" t="s">
        <v>227</v>
      </c>
      <c r="C107" s="112" t="s">
        <v>60</v>
      </c>
      <c r="D107" s="112">
        <f>'[1]35кВ и ниже'!D107</f>
        <v>0</v>
      </c>
      <c r="E107" s="112">
        <f>'[1]35кВ и ниже'!E107</f>
        <v>0</v>
      </c>
      <c r="F107" s="112">
        <f>'[1]35кВ и ниже'!F107</f>
        <v>0</v>
      </c>
      <c r="G107" s="112">
        <f>'[1]35кВ и ниже'!G107</f>
        <v>0</v>
      </c>
      <c r="H107" s="240" t="s">
        <v>159</v>
      </c>
      <c r="I107" s="242">
        <v>40533</v>
      </c>
      <c r="J107" s="236" t="s">
        <v>176</v>
      </c>
    </row>
    <row r="108" spans="1:10" ht="24.75" customHeight="1" thickBot="1">
      <c r="A108" s="237"/>
      <c r="B108" s="239"/>
      <c r="C108" s="112" t="s">
        <v>59</v>
      </c>
      <c r="D108" s="112">
        <f>'[1]35кВ и ниже'!D108</f>
        <v>0.4</v>
      </c>
      <c r="E108" s="112">
        <f>'[1]35кВ и ниже'!E108</f>
        <v>0.195</v>
      </c>
      <c r="F108" s="112">
        <f>'[1]35кВ и ниже'!F108</f>
        <v>0</v>
      </c>
      <c r="G108" s="112">
        <f>'[1]35кВ и ниже'!G108</f>
        <v>0.20500000000000002</v>
      </c>
      <c r="H108" s="241"/>
      <c r="I108" s="243"/>
      <c r="J108" s="237"/>
    </row>
    <row r="109" spans="1:10" ht="24.75" customHeight="1" thickBot="1">
      <c r="A109" s="236">
        <v>52</v>
      </c>
      <c r="B109" s="238" t="s">
        <v>228</v>
      </c>
      <c r="C109" s="112" t="s">
        <v>60</v>
      </c>
      <c r="D109" s="112">
        <f>'[1]35кВ и ниже'!D109</f>
        <v>0</v>
      </c>
      <c r="E109" s="112">
        <f>'[1]35кВ и ниже'!E109</f>
        <v>0</v>
      </c>
      <c r="F109" s="112">
        <f>'[1]35кВ и ниже'!F109</f>
        <v>0</v>
      </c>
      <c r="G109" s="112">
        <f>'[1]35кВ и ниже'!G109</f>
        <v>0</v>
      </c>
      <c r="H109" s="240" t="s">
        <v>159</v>
      </c>
      <c r="I109" s="242">
        <v>40533</v>
      </c>
      <c r="J109" s="236" t="s">
        <v>176</v>
      </c>
    </row>
    <row r="110" spans="1:10" ht="24.75" customHeight="1" thickBot="1">
      <c r="A110" s="237"/>
      <c r="B110" s="239"/>
      <c r="C110" s="112" t="s">
        <v>59</v>
      </c>
      <c r="D110" s="112">
        <f>'[1]35кВ и ниже'!D110</f>
        <v>0.16</v>
      </c>
      <c r="E110" s="112">
        <f>'[1]35кВ и ниже'!E110</f>
        <v>0.021</v>
      </c>
      <c r="F110" s="112">
        <f>'[1]35кВ и ниже'!F110</f>
        <v>0</v>
      </c>
      <c r="G110" s="112">
        <f>'[1]35кВ и ниже'!G110</f>
        <v>0.139</v>
      </c>
      <c r="H110" s="241"/>
      <c r="I110" s="243"/>
      <c r="J110" s="237"/>
    </row>
    <row r="111" spans="1:10" ht="24.75" customHeight="1" thickBot="1">
      <c r="A111" s="236">
        <v>53</v>
      </c>
      <c r="B111" s="238" t="s">
        <v>229</v>
      </c>
      <c r="C111" s="112" t="s">
        <v>60</v>
      </c>
      <c r="D111" s="112">
        <f>'[1]35кВ и ниже'!D111</f>
        <v>0</v>
      </c>
      <c r="E111" s="112">
        <f>'[1]35кВ и ниже'!E111</f>
        <v>0</v>
      </c>
      <c r="F111" s="112">
        <f>'[1]35кВ и ниже'!F111</f>
        <v>0</v>
      </c>
      <c r="G111" s="112">
        <f>'[1]35кВ и ниже'!G111</f>
        <v>0</v>
      </c>
      <c r="H111" s="240" t="s">
        <v>159</v>
      </c>
      <c r="I111" s="242">
        <v>40533</v>
      </c>
      <c r="J111" s="236" t="s">
        <v>176</v>
      </c>
    </row>
    <row r="112" spans="1:10" ht="24.75" customHeight="1" thickBot="1">
      <c r="A112" s="237"/>
      <c r="B112" s="239"/>
      <c r="C112" s="112" t="s">
        <v>59</v>
      </c>
      <c r="D112" s="112">
        <f>'[1]35кВ и ниже'!D112</f>
        <v>0.16</v>
      </c>
      <c r="E112" s="112">
        <f>'[1]35кВ и ниже'!E112</f>
        <v>0</v>
      </c>
      <c r="F112" s="112">
        <f>'[1]35кВ и ниже'!F112</f>
        <v>0</v>
      </c>
      <c r="G112" s="112">
        <f>'[1]35кВ и ниже'!G112</f>
        <v>0.16</v>
      </c>
      <c r="H112" s="241"/>
      <c r="I112" s="243"/>
      <c r="J112" s="237"/>
    </row>
    <row r="113" spans="1:10" ht="24.75" customHeight="1" thickBot="1">
      <c r="A113" s="236">
        <v>54</v>
      </c>
      <c r="B113" s="238" t="s">
        <v>230</v>
      </c>
      <c r="C113" s="112" t="s">
        <v>60</v>
      </c>
      <c r="D113" s="112">
        <f>'[1]35кВ и ниже'!D113</f>
        <v>0</v>
      </c>
      <c r="E113" s="112">
        <f>'[1]35кВ и ниже'!E113</f>
        <v>0</v>
      </c>
      <c r="F113" s="112">
        <f>'[1]35кВ и ниже'!F113</f>
        <v>0</v>
      </c>
      <c r="G113" s="114">
        <f>'[1]35кВ и ниже'!G113</f>
        <v>0</v>
      </c>
      <c r="H113" s="240" t="s">
        <v>159</v>
      </c>
      <c r="I113" s="242">
        <v>40533</v>
      </c>
      <c r="J113" s="236" t="s">
        <v>176</v>
      </c>
    </row>
    <row r="114" spans="1:10" ht="24.75" customHeight="1" thickBot="1">
      <c r="A114" s="237"/>
      <c r="B114" s="239"/>
      <c r="C114" s="112" t="s">
        <v>59</v>
      </c>
      <c r="D114" s="112">
        <f>'[1]35кВ и ниже'!D114</f>
        <v>0.4</v>
      </c>
      <c r="E114" s="112">
        <f>'[1]35кВ и ниже'!E114</f>
        <v>0.18</v>
      </c>
      <c r="F114" s="112">
        <f>'[1]35кВ и ниже'!F114</f>
        <v>0</v>
      </c>
      <c r="G114" s="114">
        <f>'[1]35кВ и ниже'!G114</f>
        <v>0.22000000000000003</v>
      </c>
      <c r="H114" s="241"/>
      <c r="I114" s="243"/>
      <c r="J114" s="237"/>
    </row>
    <row r="115" spans="1:10" ht="24.75" customHeight="1" thickBot="1">
      <c r="A115" s="236">
        <v>55</v>
      </c>
      <c r="B115" s="238" t="s">
        <v>231</v>
      </c>
      <c r="C115" s="112" t="s">
        <v>60</v>
      </c>
      <c r="D115" s="112">
        <f>'[1]35кВ и ниже'!D115</f>
        <v>0</v>
      </c>
      <c r="E115" s="112">
        <f>'[1]35кВ и ниже'!E115</f>
        <v>0</v>
      </c>
      <c r="F115" s="112">
        <f>'[1]35кВ и ниже'!F115</f>
        <v>0</v>
      </c>
      <c r="G115" s="114">
        <f>'[1]35кВ и ниже'!G115</f>
        <v>0</v>
      </c>
      <c r="H115" s="240" t="s">
        <v>159</v>
      </c>
      <c r="I115" s="242">
        <v>40533</v>
      </c>
      <c r="J115" s="236" t="s">
        <v>176</v>
      </c>
    </row>
    <row r="116" spans="1:10" ht="24.75" customHeight="1" thickBot="1">
      <c r="A116" s="237"/>
      <c r="B116" s="239"/>
      <c r="C116" s="112" t="s">
        <v>59</v>
      </c>
      <c r="D116" s="112">
        <f>'[1]35кВ и ниже'!D116</f>
        <v>0.4</v>
      </c>
      <c r="E116" s="112">
        <f>'[1]35кВ и ниже'!E116</f>
        <v>0.279</v>
      </c>
      <c r="F116" s="112">
        <f>'[1]35кВ и ниже'!F116</f>
        <v>0</v>
      </c>
      <c r="G116" s="114">
        <f>'[1]35кВ и ниже'!G116</f>
        <v>0.121</v>
      </c>
      <c r="H116" s="241"/>
      <c r="I116" s="243"/>
      <c r="J116" s="237"/>
    </row>
    <row r="117" spans="1:10" ht="24.75" customHeight="1" thickBot="1">
      <c r="A117" s="236">
        <v>56</v>
      </c>
      <c r="B117" s="238" t="s">
        <v>232</v>
      </c>
      <c r="C117" s="112" t="s">
        <v>60</v>
      </c>
      <c r="D117" s="112">
        <f>'[1]35кВ и ниже'!D117</f>
        <v>0</v>
      </c>
      <c r="E117" s="112">
        <f>'[1]35кВ и ниже'!E117</f>
        <v>0</v>
      </c>
      <c r="F117" s="112">
        <f>'[1]35кВ и ниже'!F117</f>
        <v>0</v>
      </c>
      <c r="G117" s="114">
        <f>'[1]35кВ и ниже'!G117</f>
        <v>0</v>
      </c>
      <c r="H117" s="240" t="s">
        <v>159</v>
      </c>
      <c r="I117" s="242">
        <v>40533</v>
      </c>
      <c r="J117" s="236" t="s">
        <v>176</v>
      </c>
    </row>
    <row r="118" spans="1:10" ht="24.75" customHeight="1" thickBot="1">
      <c r="A118" s="237"/>
      <c r="B118" s="239"/>
      <c r="C118" s="112" t="s">
        <v>59</v>
      </c>
      <c r="D118" s="112">
        <f>'[1]35кВ и ниже'!D118</f>
        <v>0.63</v>
      </c>
      <c r="E118" s="112">
        <f>'[1]35кВ и ниже'!E118</f>
        <v>0.096</v>
      </c>
      <c r="F118" s="112">
        <f>'[1]35кВ и ниже'!F118</f>
        <v>0</v>
      </c>
      <c r="G118" s="114">
        <f>'[1]35кВ и ниже'!G118</f>
        <v>0.534</v>
      </c>
      <c r="H118" s="241"/>
      <c r="I118" s="243"/>
      <c r="J118" s="237"/>
    </row>
    <row r="119" spans="1:10" ht="24.75" customHeight="1" thickBot="1">
      <c r="A119" s="236">
        <v>57</v>
      </c>
      <c r="B119" s="238" t="s">
        <v>233</v>
      </c>
      <c r="C119" s="112" t="s">
        <v>60</v>
      </c>
      <c r="D119" s="112">
        <f>'[1]35кВ и ниже'!D119</f>
        <v>0</v>
      </c>
      <c r="E119" s="112">
        <f>'[1]35кВ и ниже'!E119</f>
        <v>0</v>
      </c>
      <c r="F119" s="112">
        <f>'[1]35кВ и ниже'!F119</f>
        <v>0</v>
      </c>
      <c r="G119" s="114">
        <f>'[1]35кВ и ниже'!G119</f>
        <v>0</v>
      </c>
      <c r="H119" s="240" t="s">
        <v>159</v>
      </c>
      <c r="I119" s="242">
        <v>40533</v>
      </c>
      <c r="J119" s="236" t="s">
        <v>176</v>
      </c>
    </row>
    <row r="120" spans="1:10" ht="24.75" customHeight="1" thickBot="1">
      <c r="A120" s="237"/>
      <c r="B120" s="239"/>
      <c r="C120" s="112" t="s">
        <v>59</v>
      </c>
      <c r="D120" s="112">
        <f>'[1]35кВ и ниже'!D120</f>
        <v>0.63</v>
      </c>
      <c r="E120" s="112">
        <f>'[1]35кВ и ниже'!E120</f>
        <v>0.14</v>
      </c>
      <c r="F120" s="112">
        <f>'[1]35кВ и ниже'!F120</f>
        <v>0</v>
      </c>
      <c r="G120" s="114">
        <f>'[1]35кВ и ниже'!G120</f>
        <v>0.49</v>
      </c>
      <c r="H120" s="241"/>
      <c r="I120" s="243"/>
      <c r="J120" s="237"/>
    </row>
    <row r="121" spans="1:10" ht="24.75" customHeight="1" thickBot="1">
      <c r="A121" s="236">
        <v>58</v>
      </c>
      <c r="B121" s="238" t="s">
        <v>234</v>
      </c>
      <c r="C121" s="112" t="s">
        <v>60</v>
      </c>
      <c r="D121" s="112">
        <f>'[1]35кВ и ниже'!D121</f>
        <v>0</v>
      </c>
      <c r="E121" s="112">
        <f>'[1]35кВ и ниже'!E121</f>
        <v>0</v>
      </c>
      <c r="F121" s="112">
        <f>'[1]35кВ и ниже'!F121</f>
        <v>0</v>
      </c>
      <c r="G121" s="114">
        <f>'[1]35кВ и ниже'!G121</f>
        <v>0</v>
      </c>
      <c r="H121" s="240" t="s">
        <v>159</v>
      </c>
      <c r="I121" s="242">
        <v>40533</v>
      </c>
      <c r="J121" s="236" t="s">
        <v>176</v>
      </c>
    </row>
    <row r="122" spans="1:10" ht="24.75" customHeight="1" thickBot="1">
      <c r="A122" s="237"/>
      <c r="B122" s="239"/>
      <c r="C122" s="112" t="s">
        <v>59</v>
      </c>
      <c r="D122" s="112">
        <f>'[1]35кВ и ниже'!D122</f>
        <v>0.63</v>
      </c>
      <c r="E122" s="112">
        <f>'[1]35кВ и ниже'!E122</f>
        <v>0.15</v>
      </c>
      <c r="F122" s="112">
        <f>'[1]35кВ и ниже'!F122</f>
        <v>0.055</v>
      </c>
      <c r="G122" s="114">
        <f>'[1]35кВ и ниже'!G122</f>
        <v>0.425</v>
      </c>
      <c r="H122" s="241"/>
      <c r="I122" s="243"/>
      <c r="J122" s="237"/>
    </row>
    <row r="123" spans="1:10" ht="24.75" customHeight="1" thickBot="1">
      <c r="A123" s="236">
        <v>59</v>
      </c>
      <c r="B123" s="238" t="s">
        <v>235</v>
      </c>
      <c r="C123" s="112" t="s">
        <v>60</v>
      </c>
      <c r="D123" s="112">
        <f>'[1]35кВ и ниже'!D123</f>
        <v>0</v>
      </c>
      <c r="E123" s="112">
        <f>'[1]35кВ и ниже'!E123</f>
        <v>0</v>
      </c>
      <c r="F123" s="112">
        <f>'[1]35кВ и ниже'!F123</f>
        <v>0</v>
      </c>
      <c r="G123" s="114">
        <f>'[1]35кВ и ниже'!G123</f>
        <v>0</v>
      </c>
      <c r="H123" s="240" t="s">
        <v>159</v>
      </c>
      <c r="I123" s="242">
        <v>40533</v>
      </c>
      <c r="J123" s="236" t="s">
        <v>176</v>
      </c>
    </row>
    <row r="124" spans="1:10" ht="24.75" customHeight="1" thickBot="1">
      <c r="A124" s="237"/>
      <c r="B124" s="239"/>
      <c r="C124" s="112" t="s">
        <v>59</v>
      </c>
      <c r="D124" s="112">
        <f>'[1]35кВ и ниже'!D124</f>
        <v>1</v>
      </c>
      <c r="E124" s="112">
        <f>'[1]35кВ и ниже'!E124</f>
        <v>0.315</v>
      </c>
      <c r="F124" s="112">
        <f>'[1]35кВ и ниже'!F124</f>
        <v>0</v>
      </c>
      <c r="G124" s="114">
        <f>'[1]35кВ и ниже'!G124</f>
        <v>0.685</v>
      </c>
      <c r="H124" s="241"/>
      <c r="I124" s="243"/>
      <c r="J124" s="237"/>
    </row>
    <row r="125" spans="1:10" ht="24.75" customHeight="1" thickBot="1">
      <c r="A125" s="236">
        <v>60</v>
      </c>
      <c r="B125" s="238" t="s">
        <v>236</v>
      </c>
      <c r="C125" s="112" t="s">
        <v>60</v>
      </c>
      <c r="D125" s="112">
        <f>'[1]35кВ и ниже'!D125</f>
        <v>0</v>
      </c>
      <c r="E125" s="112">
        <f>'[1]35кВ и ниже'!E125</f>
        <v>0</v>
      </c>
      <c r="F125" s="112">
        <f>'[1]35кВ и ниже'!F125</f>
        <v>0</v>
      </c>
      <c r="G125" s="114">
        <f>'[1]35кВ и ниже'!G125</f>
        <v>0</v>
      </c>
      <c r="H125" s="240" t="s">
        <v>159</v>
      </c>
      <c r="I125" s="242">
        <v>40533</v>
      </c>
      <c r="J125" s="236" t="s">
        <v>176</v>
      </c>
    </row>
    <row r="126" spans="1:10" ht="24.75" customHeight="1" thickBot="1">
      <c r="A126" s="237"/>
      <c r="B126" s="239"/>
      <c r="C126" s="112" t="s">
        <v>59</v>
      </c>
      <c r="D126" s="112">
        <f>'[1]35кВ и ниже'!D126</f>
        <v>1</v>
      </c>
      <c r="E126" s="112">
        <f>'[1]35кВ и ниже'!E126</f>
        <v>0.05</v>
      </c>
      <c r="F126" s="112">
        <f>'[1]35кВ и ниже'!F126</f>
        <v>0.1155</v>
      </c>
      <c r="G126" s="114">
        <f>'[1]35кВ и ниже'!G126</f>
        <v>0.8344999999999999</v>
      </c>
      <c r="H126" s="241"/>
      <c r="I126" s="243"/>
      <c r="J126" s="237"/>
    </row>
    <row r="127" ht="24.75" customHeight="1">
      <c r="A127" s="115"/>
    </row>
    <row r="128" ht="24.75" customHeight="1">
      <c r="A128" s="116"/>
    </row>
  </sheetData>
  <sheetProtection/>
  <mergeCells count="310"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2020-01-10T03:42:24Z</cp:lastPrinted>
  <dcterms:created xsi:type="dcterms:W3CDTF">1996-10-08T23:32:33Z</dcterms:created>
  <dcterms:modified xsi:type="dcterms:W3CDTF">2021-04-05T10:45:30Z</dcterms:modified>
  <cp:category/>
  <cp:version/>
  <cp:contentType/>
  <cp:contentStatus/>
</cp:coreProperties>
</file>