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00" windowHeight="118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<sst xmlns="http://schemas.openxmlformats.org/spreadsheetml/2006/main" count="304" uniqueCount="183">
  <si>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</si>
  <si>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</si>
  <si>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</si>
  <si>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</si>
  <si>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</si>
  <si>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</si>
  <si>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</si>
  <si>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</si>
  <si>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</si>
  <si>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</si>
  <si>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</si>
  <si>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</si>
  <si>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</si>
  <si>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</si>
  <si>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</si>
  <si>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</si>
  <si>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</si>
  <si>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№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</si>
  <si>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</si>
  <si>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</si>
  <si>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</si>
  <si>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</si>
  <si>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</si>
  <si>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</si>
  <si>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</si>
  <si>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</si>
  <si>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</si>
  <si>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</si>
  <si>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</si>
  <si>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</si>
  <si>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</si>
  <si>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</si>
  <si>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</si>
  <si>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</si>
  <si>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</si>
  <si>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</si>
  <si>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</si>
  <si>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</si>
  <si>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</si>
  <si>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</si>
  <si>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</si>
  <si>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</si>
  <si>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</si>
  <si>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</si>
  <si>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</si>
  <si>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</si>
  <si>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</si>
  <si>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</si>
  <si>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</si>
  <si>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</si>
  <si>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</si>
  <si>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</si>
  <si>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</si>
  <si>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</si>
  <si>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</si>
  <si>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</si>
  <si>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</si>
  <si>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</si>
  <si>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</si>
  <si>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</si>
  <si>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</si>
  <si>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</si>
  <si>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</si>
  <si>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</si>
  <si>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</si>
  <si>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</si>
  <si>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</si>
  <si>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</si>
  <si>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</si>
  <si>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ГПП-3-Ф-2,3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</si>
  <si>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</si>
  <si>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</si>
  <si>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</si>
  <si>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</si>
  <si>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</si>
  <si>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</si>
  <si>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Восток-(Водозабор-1,2)</t>
  </si>
  <si>
    <t>Городская-5-208,323</t>
  </si>
  <si>
    <t>48.</t>
  </si>
  <si>
    <t>50.</t>
  </si>
  <si>
    <t>49.</t>
  </si>
  <si>
    <t>51.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</si>
  <si>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</si>
  <si>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</si>
  <si>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</si>
  <si>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</si>
  <si>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</si>
  <si>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</si>
  <si>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</si>
  <si>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</si>
  <si>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</si>
  <si>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</si>
  <si>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</si>
  <si>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</si>
  <si>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</si>
  <si>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дата, время  максимума</t>
  </si>
  <si>
    <t>расчетные данные</t>
  </si>
  <si>
    <t>Колмаковская</t>
  </si>
  <si>
    <t>факт.макс. Нагр., МВт</t>
  </si>
  <si>
    <t>Наименование центра питания</t>
  </si>
  <si>
    <t>РПЖ-4, 2х1000 10/0,4кВ,11мкр.</t>
  </si>
  <si>
    <t>РПЖ-5, 2х1000 10/0,4кВ,12мкр.</t>
  </si>
  <si>
    <t>РПЖ-6,10/0,4кВ, 15мкр. 2х630</t>
  </si>
  <si>
    <t>РПЖ-7,10/0,4кВ 9мкр. 2х1000</t>
  </si>
  <si>
    <t>РПЖ-8.10/0,4кВ 2х1000</t>
  </si>
  <si>
    <t>РПЖ-9, 10/0,4кВ,10-А мкр. 2х1000</t>
  </si>
  <si>
    <t>РПЖ-10,10/0,4кВ ул.Северная 2х630</t>
  </si>
  <si>
    <t>РПЖ-11, 2х630 10/0,4кВ,МЖК</t>
  </si>
  <si>
    <t>РПЖ-12,10/0,4кВ, квартал П-3 2х630</t>
  </si>
  <si>
    <t>РПЖ-13, 10/0,4кВ,8 мкр. 2х630</t>
  </si>
  <si>
    <t>РПЖ-14, 10/0,4кВ компл.Мира. 2х1000</t>
  </si>
  <si>
    <t>РПЖ-15,10/0,4кВ, 10-Б мкр. 2х630</t>
  </si>
  <si>
    <t>РПЖ-16,10/0,4кВ, 1 мкр. 4х630</t>
  </si>
  <si>
    <t>РПЖ-17,10/0,4кВ 2х630</t>
  </si>
  <si>
    <t>РПЖ-18, 2х630 10/0,4кВ,Дел.центр</t>
  </si>
  <si>
    <t>РПЖ-19,10/0,4кВ, квартал 17. 2х1000</t>
  </si>
  <si>
    <t>РПЖ-20, 10/0,4кВ, квартал 20. 2х630</t>
  </si>
  <si>
    <t>РПЖ-21.10/0,4кВ, Кв.Центральный. 2х1000</t>
  </si>
  <si>
    <t>РПЖ-22, 10/0,4кВ, квартал 22. 2х1000</t>
  </si>
  <si>
    <t>РПЖ-23, 10/0,4кВ, квартал 23. 2х1000</t>
  </si>
  <si>
    <t>РПП-1, 6/0,4кВ, ЗПУ,пан.7. 2х400</t>
  </si>
  <si>
    <t>РПП-2, 6/0,4кВ, ЗПУ, пан.19. 2х630.</t>
  </si>
  <si>
    <t>РПП-5,10/0,4кВ ЗПУ,пан.6. 2х630</t>
  </si>
  <si>
    <t>РП-10, 10/0,4кВ, СПУ, ОРС. 2х630</t>
  </si>
  <si>
    <t>РПП-12,6/0,4кВ, ЗПУ,пан.18. 2х1000</t>
  </si>
  <si>
    <t>2х630.  РП-29, 10/0,4кВ, пос.Энтузиастов</t>
  </si>
  <si>
    <t>РП-Дагестан, 10/0,4кВ, Ст.Вартовск. 2х1000</t>
  </si>
  <si>
    <t>РПП-2С, 10/0,4кВ, СПУ. 2х630</t>
  </si>
  <si>
    <t>РП-3Х, 10/0,4кВ, кв.17П. 2х400.</t>
  </si>
  <si>
    <t>ПС-35кв №1 с РПП-4, 35/6/0,4кВ. 2х6300, 2х630</t>
  </si>
  <si>
    <t>ПС-35/6 кВ БИО, ЮЗПУ. 2х6300</t>
  </si>
  <si>
    <t>ПС-35кВ Татра. 2х4000</t>
  </si>
  <si>
    <t>2х4000 ПС-35/6 кВ ПТВМ-2А</t>
  </si>
  <si>
    <t>2х6300 ПС-35/6 кВ Литейная</t>
  </si>
  <si>
    <t>ПС-35/10 кВ Тепловая. 2х10000</t>
  </si>
  <si>
    <t>2х6300 ПС-35/10 кВ Галина</t>
  </si>
  <si>
    <t>2х4000 ПС-35/6 кВ Дивный</t>
  </si>
  <si>
    <t>2х6300 ПС-35кВ Совхозная</t>
  </si>
  <si>
    <t>2х6300 ПС-35кВ КОС</t>
  </si>
  <si>
    <t>ПС 35/10кВ "Котельная 3А". 2х10000</t>
  </si>
  <si>
    <t>ПС 35кВ Юбилейная(стр.). 2х16000</t>
  </si>
  <si>
    <t>РПП-7 (РП-1стр.)  панель 16, ЗПУ, 10/0,4кВ. 2х630</t>
  </si>
  <si>
    <t>РПЖ-25(стр), квартал 25. 2х1000</t>
  </si>
  <si>
    <t>РПЖ-2, 10/0,4кВ больн.к-с 2мкр. 2х400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</si>
  <si>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</si>
  <si>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</si>
  <si>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</si>
  <si>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</si>
  <si>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</si>
  <si>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</si>
  <si>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</si>
  <si>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Индустриальная-112,207</t>
  </si>
  <si>
    <t>Обская-202,304</t>
  </si>
  <si>
    <t>27.12.2015г.</t>
  </si>
  <si>
    <t>16.12.2015г.</t>
  </si>
  <si>
    <t>Общая пропускная способность, МВт</t>
  </si>
  <si>
    <t>Профицит/дефицит мощности, МВт</t>
  </si>
  <si>
    <t>РПЖ-3, 2х630 10/0,4кВ 7мкр.</t>
  </si>
  <si>
    <t>РП-СТПС, 10/0,4кВ, Магистраль.630,400</t>
  </si>
  <si>
    <t>РП-Совхоз, 10/0,4кВ, 2х100</t>
  </si>
  <si>
    <t>ПС-35/6кВ. Энергонефть, ЗПУ. 4000,6300</t>
  </si>
  <si>
    <t>ПС-35/6 кВ Базовая 2х4000</t>
  </si>
  <si>
    <t>2х10000 ПС-35/10 кВ Котельная c РПЖ-1А (2х630)</t>
  </si>
  <si>
    <t>яч.103,203 ПС Колмаковская</t>
  </si>
  <si>
    <t>Обская, яч.802,108</t>
  </si>
  <si>
    <t>Рмакс. по заключенным договорам тех.присоединения</t>
  </si>
  <si>
    <t>Западная</t>
  </si>
  <si>
    <t>РПП-6, 6/0,4кВ, 2х630кВА</t>
  </si>
  <si>
    <t>Обская,яч.103, 804</t>
  </si>
  <si>
    <t>РПП-3, 6/0,4кВ,                                                                                                2х630</t>
  </si>
  <si>
    <t>расч.данные</t>
  </si>
  <si>
    <t>Нижневартовская-17,22</t>
  </si>
  <si>
    <t>по состоянию на 01.07.2017 г.</t>
  </si>
  <si>
    <t>Анализ нагрузки центров питания 35кВ и ниже АО "Горэлектросеть" пгт. Пойковский. Наличие свободной для технологического присоединения мощности с дифференциацией по уровням напряжения.</t>
  </si>
  <si>
    <t>ПС-35/6кВ "Больничная" 2х6300</t>
  </si>
  <si>
    <t>ПС-35/6кВ №13 2х4000</t>
  </si>
  <si>
    <t>ПС-35/6кВ №8 2х6300</t>
  </si>
  <si>
    <t>ПС-35/6кВ №14 2х4000</t>
  </si>
  <si>
    <t>Источник (ГПП)</t>
  </si>
  <si>
    <t>ПС-110/35/6кВ "Пойковская"</t>
  </si>
  <si>
    <t>РУ-0,4кВ "Пойковская", 2х1000 10/0,4кВ,5мкр.</t>
  </si>
  <si>
    <t>РУ-6кВ "Пойковская"</t>
  </si>
  <si>
    <t>6кв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</si>
</sst>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000"/>
    <numFmt numFmtId="184" formatCode="0.00000000"/>
    <numFmt numFmtId="185" formatCode="0.00_)"/>
    <numFmt numFmtId="186" formatCode="0.000"/>
    <numFmt numFmtId="187" formatCode="0.0"/>
    <numFmt numFmtId="188" formatCode="#,##0.0"/>
    <numFmt numFmtId="189" formatCode="#,##0.000"/>
    <numFmt numFmtId="190" formatCode="0.0000"/>
    <numFmt numFmtId="191" formatCode="0.00000"/>
    <numFmt numFmtId="192" formatCode="0.0000000000"/>
    <numFmt numFmtId="193" formatCode="0.00000000000"/>
    <numFmt numFmtId="194" formatCode="0.000000000000"/>
    <numFmt numFmtId="195" formatCode="0.000000000"/>
    <numFmt numFmtId="196" formatCode="0.0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7030A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1" fillId="5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3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5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15" borderId="0" applyNumberFormat="0" applyBorder="0" applyAlignment="0" applyProtection="0"/>
    <xf numFmtId="0" fontId="30" fillId="25" borderId="0" applyNumberFormat="0" applyBorder="0" applyAlignment="0" applyProtection="0"/>
    <xf numFmtId="0" fontId="2" fillId="17" borderId="0" applyNumberFormat="0" applyBorder="0" applyAlignment="0" applyProtection="0"/>
    <xf numFmtId="0" fontId="30" fillId="26" borderId="0" applyNumberFormat="0" applyBorder="0" applyAlignment="0" applyProtection="0"/>
    <xf numFmtId="0" fontId="2" fillId="13" borderId="0" applyNumberFormat="0" applyBorder="0" applyAlignment="0" applyProtection="0"/>
    <xf numFmtId="0" fontId="30" fillId="27" borderId="0" applyNumberFormat="0" applyBorder="0" applyAlignment="0" applyProtection="0"/>
    <xf numFmtId="0" fontId="2" fillId="23" borderId="0" applyNumberFormat="0" applyBorder="0" applyAlignment="0" applyProtection="0"/>
    <xf numFmtId="0" fontId="30" fillId="28" borderId="0" applyNumberFormat="0" applyBorder="0" applyAlignment="0" applyProtection="0"/>
    <xf numFmtId="0" fontId="2" fillId="5" borderId="0" applyNumberFormat="0" applyBorder="0" applyAlignment="0" applyProtection="0"/>
    <xf numFmtId="0" fontId="30" fillId="29" borderId="0" applyNumberFormat="0" applyBorder="0" applyAlignment="0" applyProtection="0"/>
    <xf numFmtId="0" fontId="2" fillId="23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23" borderId="0" applyNumberFormat="0" applyBorder="0" applyAlignment="0" applyProtection="0"/>
    <xf numFmtId="0" fontId="30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1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" fillId="5" borderId="2" applyNumberFormat="0" applyAlignment="0" applyProtection="0"/>
    <xf numFmtId="0" fontId="32" fillId="40" borderId="3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4" fillId="3" borderId="4" applyNumberFormat="0" applyAlignment="0" applyProtection="0"/>
    <xf numFmtId="0" fontId="33" fillId="40" borderId="1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0" fontId="5" fillId="3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7" applyNumberFormat="0" applyFill="0" applyAlignment="0" applyProtection="0"/>
    <xf numFmtId="0" fontId="18" fillId="0" borderId="8" applyNumberFormat="0" applyFill="0" applyAlignment="0" applyProtection="0"/>
    <xf numFmtId="0" fontId="36" fillId="0" borderId="9" applyNumberFormat="0" applyFill="0" applyAlignment="0" applyProtection="0"/>
    <xf numFmtId="0" fontId="19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38" fillId="41" borderId="13" applyNumberFormat="0" applyAlignment="0" applyProtection="0"/>
    <xf numFmtId="0" fontId="7" fillId="42" borderId="14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43" borderId="0" applyNumberFormat="0" applyBorder="0" applyAlignment="0" applyProtection="0"/>
    <xf numFmtId="0" fontId="8" fillId="17" borderId="0" applyNumberFormat="0" applyBorder="0" applyAlignment="0" applyProtection="0"/>
    <xf numFmtId="0" fontId="16" fillId="0" borderId="0">
      <alignment/>
      <protection/>
    </xf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1" fillId="44" borderId="0" applyNumberFormat="0" applyBorder="0" applyAlignment="0" applyProtection="0"/>
    <xf numFmtId="0" fontId="9" fillId="45" borderId="0" applyNumberFormat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46" borderId="15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17" applyNumberFormat="0" applyFill="0" applyAlignment="0" applyProtection="0"/>
    <xf numFmtId="0" fontId="11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47" borderId="0" applyNumberFormat="0" applyBorder="0" applyAlignment="0" applyProtection="0"/>
    <xf numFmtId="0" fontId="13" fillId="48" borderId="0" applyNumberFormat="0" applyBorder="0" applyAlignment="0" applyProtection="0"/>
  </cellStyleXfs>
  <cellXfs count="121">
    <xf numFmtId="0" fontId="0" fillId="0" borderId="0" xfId="0" applyAlignment="1">
      <alignment/>
    </xf>
    <xf numFmtId="180" fontId="46" fillId="0" borderId="0" xfId="0" applyNumberFormat="1" applyFont="1" applyBorder="1" applyAlignment="1">
      <alignment horizontal="center" vertical="center"/>
    </xf>
    <xf numFmtId="180" fontId="46" fillId="0" borderId="19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49" borderId="2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50" borderId="0" xfId="0" applyFont="1" applyFill="1" applyBorder="1" applyAlignment="1">
      <alignment horizontal="center" vertical="center"/>
    </xf>
    <xf numFmtId="0" fontId="15" fillId="50" borderId="0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85" fontId="49" fillId="0" borderId="0" xfId="132" applyNumberFormat="1" applyFont="1" applyFill="1" applyBorder="1" applyAlignment="1">
      <alignment horizontal="center" vertical="center" wrapText="1"/>
      <protection/>
    </xf>
    <xf numFmtId="14" fontId="14" fillId="0" borderId="0" xfId="0" applyNumberFormat="1" applyFont="1" applyBorder="1" applyAlignment="1">
      <alignment horizontal="center" vertical="center" wrapText="1"/>
    </xf>
    <xf numFmtId="185" fontId="49" fillId="50" borderId="0" xfId="130" applyNumberFormat="1" applyFont="1" applyFill="1" applyBorder="1" applyAlignment="1">
      <alignment horizontal="center" vertical="center" wrapText="1"/>
      <protection/>
    </xf>
    <xf numFmtId="0" fontId="14" fillId="0" borderId="29" xfId="0" applyFont="1" applyFill="1" applyBorder="1" applyAlignment="1">
      <alignment horizontal="center" vertical="center"/>
    </xf>
    <xf numFmtId="4" fontId="14" fillId="0" borderId="0" xfId="130" applyNumberFormat="1" applyFont="1" applyFill="1" applyBorder="1" applyAlignment="1">
      <alignment horizontal="center" vertical="center" wrapText="1"/>
      <protection/>
    </xf>
    <xf numFmtId="185" fontId="49" fillId="0" borderId="0" xfId="130" applyNumberFormat="1" applyFont="1" applyFill="1" applyBorder="1" applyAlignment="1">
      <alignment horizontal="center" vertical="center" wrapText="1"/>
      <protection/>
    </xf>
    <xf numFmtId="0" fontId="14" fillId="0" borderId="27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 wrapText="1"/>
    </xf>
    <xf numFmtId="14" fontId="15" fillId="0" borderId="26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14" fontId="14" fillId="0" borderId="26" xfId="0" applyNumberFormat="1" applyFont="1" applyBorder="1" applyAlignment="1">
      <alignment horizontal="center" vertical="center" wrapText="1"/>
    </xf>
    <xf numFmtId="14" fontId="14" fillId="0" borderId="29" xfId="0" applyNumberFormat="1" applyFont="1" applyBorder="1" applyAlignment="1">
      <alignment horizontal="center" vertical="center" wrapText="1"/>
    </xf>
    <xf numFmtId="14" fontId="14" fillId="0" borderId="21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0" fontId="14" fillId="49" borderId="26" xfId="0" applyFont="1" applyFill="1" applyBorder="1" applyAlignment="1">
      <alignment horizontal="center" vertical="center" wrapText="1"/>
    </xf>
    <xf numFmtId="0" fontId="14" fillId="49" borderId="21" xfId="0" applyFont="1" applyFill="1" applyBorder="1" applyAlignment="1">
      <alignment horizontal="center" vertical="center" wrapText="1"/>
    </xf>
    <xf numFmtId="0" fontId="14" fillId="49" borderId="29" xfId="0" applyFont="1" applyFill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2" fontId="14" fillId="0" borderId="27" xfId="0" applyNumberFormat="1" applyFont="1" applyBorder="1" applyAlignment="1">
      <alignment horizontal="center" vertical="center" wrapText="1"/>
    </xf>
  </cellXfs>
  <cellStyles count="14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вод  2 2" xfId="65"/>
    <cellStyle name="Ввод  2 2 2" xfId="66"/>
    <cellStyle name="Ввод  2 2 3" xfId="67"/>
    <cellStyle name="Ввод  2 2 4" xfId="68"/>
    <cellStyle name="Ввод  2 2 5" xfId="69"/>
    <cellStyle name="Ввод  2 3" xfId="70"/>
    <cellStyle name="Ввод  2 3 2" xfId="71"/>
    <cellStyle name="Ввод  2 3 3" xfId="72"/>
    <cellStyle name="Ввод  2 3 4" xfId="73"/>
    <cellStyle name="Ввод  2 3 5" xfId="74"/>
    <cellStyle name="Вывод" xfId="75"/>
    <cellStyle name="Вывод 2" xfId="76"/>
    <cellStyle name="Вывод 2 2" xfId="77"/>
    <cellStyle name="Вывод 2 2 2" xfId="78"/>
    <cellStyle name="Вывод 2 2 3" xfId="79"/>
    <cellStyle name="Вывод 2 2 4" xfId="80"/>
    <cellStyle name="Вывод 2 2 5" xfId="81"/>
    <cellStyle name="Вывод 2 3" xfId="82"/>
    <cellStyle name="Вывод 2 3 2" xfId="83"/>
    <cellStyle name="Вывод 2 3 3" xfId="84"/>
    <cellStyle name="Вывод 2 3 4" xfId="85"/>
    <cellStyle name="Вывод 2 3 5" xfId="86"/>
    <cellStyle name="Вычисление" xfId="87"/>
    <cellStyle name="Вычисление 2" xfId="88"/>
    <cellStyle name="Вычисление 2 2" xfId="89"/>
    <cellStyle name="Вычисление 2 2 2" xfId="90"/>
    <cellStyle name="Вычисление 2 2 3" xfId="91"/>
    <cellStyle name="Вычисление 2 2 4" xfId="92"/>
    <cellStyle name="Вычисление 2 2 5" xfId="93"/>
    <cellStyle name="Вычисление 2 3" xfId="94"/>
    <cellStyle name="Вычисление 2 3 2" xfId="95"/>
    <cellStyle name="Вычисление 2 3 3" xfId="96"/>
    <cellStyle name="Вычисление 2 3 4" xfId="97"/>
    <cellStyle name="Вычисление 2 3 5" xfId="98"/>
    <cellStyle name="Currency" xfId="99"/>
    <cellStyle name="Currency [0]" xfId="100"/>
    <cellStyle name="Заголовок 1" xfId="101"/>
    <cellStyle name="Заголовок 1 2" xfId="102"/>
    <cellStyle name="Заголовок 2" xfId="103"/>
    <cellStyle name="Заголовок 2 2" xfId="104"/>
    <cellStyle name="Заголовок 3" xfId="105"/>
    <cellStyle name="Заголовок 3 2" xfId="106"/>
    <cellStyle name="Заголовок 4" xfId="107"/>
    <cellStyle name="Заголовок 4 2" xfId="108"/>
    <cellStyle name="Итог" xfId="109"/>
    <cellStyle name="Итог 2" xfId="110"/>
    <cellStyle name="Итог 2 2" xfId="111"/>
    <cellStyle name="Итог 2 2 2" xfId="112"/>
    <cellStyle name="Итог 2 2 3" xfId="113"/>
    <cellStyle name="Итог 2 2 4" xfId="114"/>
    <cellStyle name="Итог 2 2 5" xfId="115"/>
    <cellStyle name="Итог 2 3" xfId="116"/>
    <cellStyle name="Итог 2 3 2" xfId="117"/>
    <cellStyle name="Итог 2 3 3" xfId="118"/>
    <cellStyle name="Итог 2 3 4" xfId="119"/>
    <cellStyle name="Итог 2 3 5" xfId="120"/>
    <cellStyle name="Контрольная ячейка" xfId="121"/>
    <cellStyle name="Контрольная ячейка 2" xfId="122"/>
    <cellStyle name="Название" xfId="123"/>
    <cellStyle name="Название 2" xfId="124"/>
    <cellStyle name="Нейтральный" xfId="125"/>
    <cellStyle name="Нейтральный 2" xfId="126"/>
    <cellStyle name="Обычный 2" xfId="127"/>
    <cellStyle name="Обычный 3" xfId="128"/>
    <cellStyle name="Обычный 4" xfId="129"/>
    <cellStyle name="Обычный 4 2" xfId="130"/>
    <cellStyle name="Обычный 5" xfId="131"/>
    <cellStyle name="Обычный 6" xfId="132"/>
    <cellStyle name="Плохой" xfId="133"/>
    <cellStyle name="Плохой 2" xfId="134"/>
    <cellStyle name="Пояснение" xfId="135"/>
    <cellStyle name="Пояснение 2" xfId="136"/>
    <cellStyle name="Примечание" xfId="137"/>
    <cellStyle name="Примечание 2" xfId="138"/>
    <cellStyle name="Примечание 2 2" xfId="139"/>
    <cellStyle name="Примечание 2 2 2" xfId="140"/>
    <cellStyle name="Примечание 2 2 3" xfId="141"/>
    <cellStyle name="Примечание 2 2 4" xfId="142"/>
    <cellStyle name="Примечание 2 2 5" xfId="143"/>
    <cellStyle name="Примечание 2 3" xfId="144"/>
    <cellStyle name="Примечание 2 3 2" xfId="145"/>
    <cellStyle name="Примечание 2 3 3" xfId="146"/>
    <cellStyle name="Примечание 2 3 4" xfId="147"/>
    <cellStyle name="Примечание 2 3 5" xfId="148"/>
    <cellStyle name="Percent" xfId="149"/>
    <cellStyle name="Процентный 2" xfId="150"/>
    <cellStyle name="Связанная ячейка" xfId="151"/>
    <cellStyle name="Связанная ячейка 2" xfId="152"/>
    <cellStyle name="Текст предупреждения" xfId="153"/>
    <cellStyle name="Текст предупреждения 2" xfId="154"/>
    <cellStyle name="Comma" xfId="155"/>
    <cellStyle name="Comma [0]" xfId="156"/>
    <cellStyle name="Финансовый 2" xfId="157"/>
    <cellStyle name="Хороший" xfId="158"/>
    <cellStyle name="Хороший 2" xfId="1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zoomScale="130" zoomScaleNormal="130" zoomScalePageLayoutView="0" workbookViewId="0" topLeftCell="A1">
      <selection activeCell="B8" sqref="B8:C9"/>
    </sheetView>
  </sheetViews>
  <sheetFormatPr defaultColWidth="9.140625" defaultRowHeight="12.75"/>
  <cols>
    <col min="1" max="1" width="12.00390625" style="7" customWidth="1"/>
    <col min="2" max="2" width="9.140625" style="7" customWidth="1"/>
    <col min="3" max="3" width="20.140625" style="7" customWidth="1"/>
    <col min="4" max="4" width="10.00390625" style="7" customWidth="1"/>
    <col min="5" max="5" width="13.00390625" style="7" customWidth="1"/>
    <col min="6" max="6" width="13.28125" style="7" customWidth="1"/>
    <col min="7" max="7" width="5.421875" style="7" hidden="1" customWidth="1"/>
    <col min="8" max="8" width="20.421875" style="8" customWidth="1"/>
    <col min="9" max="9" width="1.421875" style="7" hidden="1" customWidth="1"/>
    <col min="10" max="10" width="0.13671875" style="7" hidden="1" customWidth="1"/>
    <col min="11" max="11" width="17.57421875" style="7" customWidth="1"/>
    <col min="12" max="12" width="15.28125" style="7" customWidth="1"/>
    <col min="13" max="13" width="11.8515625" style="7" customWidth="1"/>
    <col min="14" max="14" width="28.7109375" style="7" customWidth="1"/>
    <col min="15" max="15" width="9.140625" style="7" customWidth="1"/>
    <col min="16" max="16" width="15.140625" style="7" customWidth="1"/>
    <col min="17" max="17" width="1.8515625" style="7" customWidth="1"/>
    <col min="18" max="18" width="3.00390625" style="7" customWidth="1"/>
    <col min="19" max="19" width="18.57421875" style="7" customWidth="1"/>
    <col min="20" max="16384" width="9.140625" style="7" customWidth="1"/>
  </cols>
  <sheetData>
    <row r="1" spans="1:13" ht="49.5" customHeight="1">
      <c r="A1" s="94" t="s">
        <v>173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ht="15" customHeight="1">
      <c r="A2" s="5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64" t="s">
        <v>172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ht="12.75" hidden="1"/>
    <row r="6" spans="1:13" ht="12.75" customHeight="1">
      <c r="A6" s="69" t="s">
        <v>17</v>
      </c>
      <c r="B6" s="66" t="s">
        <v>99</v>
      </c>
      <c r="C6" s="71"/>
      <c r="D6" s="65" t="s">
        <v>88</v>
      </c>
      <c r="E6" s="66" t="s">
        <v>155</v>
      </c>
      <c r="F6" s="66" t="s">
        <v>98</v>
      </c>
      <c r="G6" s="56"/>
      <c r="H6" s="96" t="s">
        <v>165</v>
      </c>
      <c r="I6" s="56"/>
      <c r="J6" s="56"/>
      <c r="K6" s="66" t="s">
        <v>156</v>
      </c>
      <c r="L6" s="66" t="s">
        <v>178</v>
      </c>
      <c r="M6" s="66" t="s">
        <v>95</v>
      </c>
    </row>
    <row r="7" spans="1:16" ht="47.25" customHeight="1">
      <c r="A7" s="70"/>
      <c r="B7" s="71"/>
      <c r="C7" s="71"/>
      <c r="D7" s="65"/>
      <c r="E7" s="71"/>
      <c r="F7" s="71"/>
      <c r="G7" s="56"/>
      <c r="H7" s="87"/>
      <c r="I7" s="56"/>
      <c r="J7" s="56"/>
      <c r="K7" s="71"/>
      <c r="L7" s="66"/>
      <c r="M7" s="66"/>
      <c r="N7" s="42"/>
      <c r="O7" s="42"/>
      <c r="P7" s="42"/>
    </row>
    <row r="8" spans="1:16" ht="15" customHeight="1">
      <c r="A8" s="63">
        <v>1</v>
      </c>
      <c r="B8" s="71" t="s">
        <v>176</v>
      </c>
      <c r="C8" s="71"/>
      <c r="D8" s="32" t="s">
        <v>86</v>
      </c>
      <c r="E8" s="32">
        <v>0</v>
      </c>
      <c r="F8" s="32">
        <v>0</v>
      </c>
      <c r="G8" s="56"/>
      <c r="H8" s="34">
        <v>0</v>
      </c>
      <c r="I8" s="56"/>
      <c r="J8" s="56"/>
      <c r="K8" s="32">
        <v>0</v>
      </c>
      <c r="L8" s="66" t="s">
        <v>179</v>
      </c>
      <c r="M8" s="67">
        <v>42725</v>
      </c>
      <c r="N8" s="57"/>
      <c r="O8" s="61"/>
      <c r="P8" s="42"/>
    </row>
    <row r="9" spans="1:16" ht="15" customHeight="1">
      <c r="A9" s="63"/>
      <c r="B9" s="71"/>
      <c r="C9" s="71"/>
      <c r="D9" s="32" t="s">
        <v>84</v>
      </c>
      <c r="E9" s="32">
        <v>6.3</v>
      </c>
      <c r="F9" s="120">
        <f>((28368/24/0.87)+(34272/24/0.87))/1000</f>
        <v>3</v>
      </c>
      <c r="G9" s="56"/>
      <c r="H9" s="34">
        <v>0.237</v>
      </c>
      <c r="I9" s="56"/>
      <c r="J9" s="56"/>
      <c r="K9" s="120">
        <f>E9-F9-H9</f>
        <v>3.0629999999999997</v>
      </c>
      <c r="L9" s="66"/>
      <c r="M9" s="68"/>
      <c r="N9" s="57"/>
      <c r="O9" s="62"/>
      <c r="P9" s="42"/>
    </row>
    <row r="10" spans="1:16" ht="15" customHeight="1">
      <c r="A10" s="63">
        <v>2</v>
      </c>
      <c r="B10" s="71" t="s">
        <v>175</v>
      </c>
      <c r="C10" s="71"/>
      <c r="D10" s="32" t="s">
        <v>86</v>
      </c>
      <c r="E10" s="32">
        <v>0</v>
      </c>
      <c r="F10" s="32">
        <v>0</v>
      </c>
      <c r="G10" s="56"/>
      <c r="H10" s="34">
        <v>0</v>
      </c>
      <c r="I10" s="56"/>
      <c r="J10" s="56"/>
      <c r="K10" s="32">
        <v>0</v>
      </c>
      <c r="L10" s="66" t="s">
        <v>179</v>
      </c>
      <c r="M10" s="67">
        <v>42725</v>
      </c>
      <c r="N10" s="57"/>
      <c r="O10" s="62"/>
      <c r="P10" s="42"/>
    </row>
    <row r="11" spans="1:16" ht="15" customHeight="1">
      <c r="A11" s="63"/>
      <c r="B11" s="71"/>
      <c r="C11" s="71"/>
      <c r="D11" s="32" t="s">
        <v>84</v>
      </c>
      <c r="E11" s="32">
        <v>4</v>
      </c>
      <c r="F11" s="120">
        <f>((36600/24/0.87)+(35160/24/0.87))/1000</f>
        <v>3.436781609195402</v>
      </c>
      <c r="G11" s="56"/>
      <c r="H11" s="34">
        <v>0.014</v>
      </c>
      <c r="I11" s="56"/>
      <c r="J11" s="56"/>
      <c r="K11" s="120">
        <f>E11-F11-H11</f>
        <v>0.549218390804598</v>
      </c>
      <c r="L11" s="66"/>
      <c r="M11" s="68"/>
      <c r="N11" s="57"/>
      <c r="O11" s="59"/>
      <c r="P11" s="42"/>
    </row>
    <row r="12" spans="1:16" ht="15" customHeight="1">
      <c r="A12" s="63">
        <v>3</v>
      </c>
      <c r="B12" s="71" t="s">
        <v>177</v>
      </c>
      <c r="C12" s="71"/>
      <c r="D12" s="32" t="s">
        <v>86</v>
      </c>
      <c r="E12" s="32">
        <v>0</v>
      </c>
      <c r="F12" s="32">
        <v>0</v>
      </c>
      <c r="G12" s="56"/>
      <c r="H12" s="34">
        <v>0</v>
      </c>
      <c r="I12" s="56"/>
      <c r="J12" s="56"/>
      <c r="K12" s="32">
        <v>0</v>
      </c>
      <c r="L12" s="66" t="s">
        <v>179</v>
      </c>
      <c r="M12" s="67">
        <v>42725</v>
      </c>
      <c r="N12" s="42"/>
      <c r="O12" s="62"/>
      <c r="P12" s="42"/>
    </row>
    <row r="13" spans="1:16" ht="15" customHeight="1">
      <c r="A13" s="63"/>
      <c r="B13" s="71"/>
      <c r="C13" s="71"/>
      <c r="D13" s="32" t="s">
        <v>84</v>
      </c>
      <c r="E13" s="32">
        <v>4</v>
      </c>
      <c r="F13" s="120">
        <f>((37248/24/0.87)+(24768/24/0.87))/1000</f>
        <v>2.9701149425287356</v>
      </c>
      <c r="G13" s="56"/>
      <c r="H13" s="34">
        <v>0.406</v>
      </c>
      <c r="I13" s="56"/>
      <c r="J13" s="56"/>
      <c r="K13" s="120">
        <f>E13-F13-H13</f>
        <v>0.6238850574712643</v>
      </c>
      <c r="L13" s="66"/>
      <c r="M13" s="68"/>
      <c r="N13" s="42"/>
      <c r="O13" s="42"/>
      <c r="P13" s="42"/>
    </row>
    <row r="14" spans="1:16" ht="15" customHeight="1">
      <c r="A14" s="63">
        <v>4</v>
      </c>
      <c r="B14" s="71" t="s">
        <v>174</v>
      </c>
      <c r="C14" s="71"/>
      <c r="D14" s="32" t="s">
        <v>86</v>
      </c>
      <c r="E14" s="32">
        <v>0</v>
      </c>
      <c r="F14" s="32">
        <v>0</v>
      </c>
      <c r="G14" s="56"/>
      <c r="H14" s="34">
        <v>0</v>
      </c>
      <c r="I14" s="56"/>
      <c r="J14" s="56"/>
      <c r="K14" s="32">
        <v>0</v>
      </c>
      <c r="L14" s="66" t="s">
        <v>179</v>
      </c>
      <c r="M14" s="67">
        <v>42725</v>
      </c>
      <c r="N14" s="42"/>
      <c r="O14" s="42"/>
      <c r="P14" s="42"/>
    </row>
    <row r="15" spans="1:13" ht="15" customHeight="1">
      <c r="A15" s="63"/>
      <c r="B15" s="71"/>
      <c r="C15" s="71"/>
      <c r="D15" s="32" t="s">
        <v>84</v>
      </c>
      <c r="E15" s="32">
        <v>6.3</v>
      </c>
      <c r="F15" s="120">
        <f>((49920/24/0.87)+(44520/24/0.87))/1000</f>
        <v>4.522988505747127</v>
      </c>
      <c r="G15" s="56"/>
      <c r="H15" s="34">
        <v>0.634</v>
      </c>
      <c r="I15" s="56"/>
      <c r="J15" s="56"/>
      <c r="K15" s="120">
        <f>E15-F15-H15</f>
        <v>1.1430114942528733</v>
      </c>
      <c r="L15" s="66"/>
      <c r="M15" s="68"/>
    </row>
    <row r="16" spans="1:16" ht="15" customHeight="1" hidden="1">
      <c r="A16" s="63">
        <v>5</v>
      </c>
      <c r="B16" s="71" t="s">
        <v>181</v>
      </c>
      <c r="C16" s="71"/>
      <c r="D16" s="32" t="s">
        <v>182</v>
      </c>
      <c r="E16" s="32">
        <v>0</v>
      </c>
      <c r="F16" s="32">
        <v>0</v>
      </c>
      <c r="G16" s="56"/>
      <c r="H16" s="34">
        <v>0</v>
      </c>
      <c r="I16" s="56"/>
      <c r="J16" s="56"/>
      <c r="K16" s="32">
        <v>0</v>
      </c>
      <c r="L16" s="66" t="s">
        <v>179</v>
      </c>
      <c r="M16" s="67">
        <v>42725</v>
      </c>
      <c r="N16" s="42"/>
      <c r="O16" s="42"/>
      <c r="P16" s="42"/>
    </row>
    <row r="17" spans="1:13" ht="15" customHeight="1" hidden="1">
      <c r="A17" s="63"/>
      <c r="B17" s="71"/>
      <c r="C17" s="71"/>
      <c r="D17" s="32" t="s">
        <v>84</v>
      </c>
      <c r="E17" s="32">
        <v>6.3</v>
      </c>
      <c r="F17" s="120">
        <f>((49920/24/0.87)+(44520/24/0.87))/1000</f>
        <v>4.522988505747127</v>
      </c>
      <c r="G17" s="56"/>
      <c r="H17" s="34">
        <v>0.634</v>
      </c>
      <c r="I17" s="56"/>
      <c r="J17" s="56"/>
      <c r="K17" s="32">
        <f>E17-F17-H17</f>
        <v>1.1430114942528733</v>
      </c>
      <c r="L17" s="66"/>
      <c r="M17" s="68"/>
    </row>
    <row r="18" spans="1:13" ht="15" customHeight="1" hidden="1">
      <c r="A18" s="15"/>
      <c r="B18" s="4"/>
      <c r="C18" s="5"/>
      <c r="D18" s="3"/>
      <c r="E18" s="12"/>
      <c r="F18" s="12"/>
      <c r="G18" s="10"/>
      <c r="H18" s="9"/>
      <c r="I18" s="10"/>
      <c r="J18" s="10"/>
      <c r="K18" s="13"/>
      <c r="L18" s="11"/>
      <c r="M18" s="14"/>
    </row>
    <row r="19" spans="1:13" ht="32.25" customHeight="1" hidden="1">
      <c r="A19" s="118" t="s">
        <v>0</v>
      </c>
      <c r="B19" s="74" t="s">
        <v>180</v>
      </c>
      <c r="C19" s="85"/>
      <c r="D19" s="16" t="s">
        <v>82</v>
      </c>
      <c r="E19" s="17">
        <v>10</v>
      </c>
      <c r="F19" s="17">
        <v>5.21</v>
      </c>
      <c r="G19" s="18"/>
      <c r="H19" s="19">
        <v>0.325</v>
      </c>
      <c r="I19" s="20"/>
      <c r="J19" s="21"/>
      <c r="K19" s="19">
        <f>E19-F19-H19</f>
        <v>4.465</v>
      </c>
      <c r="L19" s="22" t="s">
        <v>168</v>
      </c>
      <c r="M19" s="97">
        <v>41668.791666666664</v>
      </c>
    </row>
    <row r="20" spans="1:13" ht="12.75" hidden="1">
      <c r="A20" s="118"/>
      <c r="B20" s="76"/>
      <c r="C20" s="86"/>
      <c r="D20" s="24" t="s">
        <v>87</v>
      </c>
      <c r="E20" s="23">
        <v>1.4</v>
      </c>
      <c r="F20" s="23">
        <v>0.8</v>
      </c>
      <c r="G20" s="18"/>
      <c r="H20" s="25">
        <v>0.039</v>
      </c>
      <c r="I20" s="26"/>
      <c r="J20" s="27"/>
      <c r="K20" s="19">
        <f>E20-F20-H20</f>
        <v>0.5609999999999998</v>
      </c>
      <c r="L20" s="28"/>
      <c r="M20" s="98"/>
    </row>
    <row r="21" spans="1:13" ht="25.5" hidden="1">
      <c r="A21" s="78" t="s">
        <v>1</v>
      </c>
      <c r="B21" s="74" t="s">
        <v>143</v>
      </c>
      <c r="C21" s="85"/>
      <c r="D21" s="23" t="s">
        <v>82</v>
      </c>
      <c r="E21" s="29">
        <v>10</v>
      </c>
      <c r="F21" s="29">
        <v>3.766</v>
      </c>
      <c r="G21" s="30"/>
      <c r="H21" s="19">
        <v>0.755</v>
      </c>
      <c r="I21" s="26"/>
      <c r="J21" s="31"/>
      <c r="K21" s="19">
        <f>E21-F21-H21</f>
        <v>5.479</v>
      </c>
      <c r="L21" s="22" t="s">
        <v>144</v>
      </c>
      <c r="M21" s="97">
        <v>41976.458333333336</v>
      </c>
    </row>
    <row r="22" spans="1:13" ht="29.25" customHeight="1" hidden="1">
      <c r="A22" s="79"/>
      <c r="B22" s="76"/>
      <c r="C22" s="86"/>
      <c r="D22" s="24" t="s">
        <v>87</v>
      </c>
      <c r="E22" s="23">
        <v>0.56</v>
      </c>
      <c r="F22" s="23">
        <v>0.39</v>
      </c>
      <c r="G22" s="30"/>
      <c r="H22" s="25">
        <v>0.005</v>
      </c>
      <c r="I22" s="26"/>
      <c r="J22" s="31"/>
      <c r="K22" s="19">
        <f aca="true" t="shared" si="0" ref="K22:K85">E22-F22-H22</f>
        <v>0.16500000000000004</v>
      </c>
      <c r="L22" s="28"/>
      <c r="M22" s="98"/>
    </row>
    <row r="23" spans="1:13" ht="12.75" hidden="1">
      <c r="A23" s="63" t="s">
        <v>2</v>
      </c>
      <c r="B23" s="71" t="s">
        <v>157</v>
      </c>
      <c r="C23" s="71"/>
      <c r="D23" s="23" t="s">
        <v>82</v>
      </c>
      <c r="E23" s="17">
        <v>10</v>
      </c>
      <c r="F23" s="17">
        <v>6.89</v>
      </c>
      <c r="G23" s="33"/>
      <c r="H23" s="19">
        <v>0.306</v>
      </c>
      <c r="I23" s="26"/>
      <c r="J23" s="25"/>
      <c r="K23" s="19">
        <f t="shared" si="0"/>
        <v>2.8040000000000003</v>
      </c>
      <c r="L23" s="72" t="s">
        <v>147</v>
      </c>
      <c r="M23" s="97">
        <v>41970.791666666664</v>
      </c>
    </row>
    <row r="24" spans="1:13" ht="24" customHeight="1" hidden="1">
      <c r="A24" s="63"/>
      <c r="B24" s="71"/>
      <c r="C24" s="71"/>
      <c r="D24" s="24" t="s">
        <v>87</v>
      </c>
      <c r="E24" s="23">
        <v>0.882</v>
      </c>
      <c r="F24" s="23">
        <v>1.02</v>
      </c>
      <c r="G24" s="30"/>
      <c r="H24" s="25">
        <v>1.425</v>
      </c>
      <c r="I24" s="26"/>
      <c r="J24" s="31"/>
      <c r="K24" s="19">
        <f t="shared" si="0"/>
        <v>-1.5630000000000002</v>
      </c>
      <c r="L24" s="73"/>
      <c r="M24" s="98"/>
    </row>
    <row r="25" spans="1:13" ht="25.5" hidden="1">
      <c r="A25" s="63" t="s">
        <v>3</v>
      </c>
      <c r="B25" s="74" t="s">
        <v>100</v>
      </c>
      <c r="C25" s="85"/>
      <c r="D25" s="23" t="s">
        <v>82</v>
      </c>
      <c r="E25" s="23">
        <v>10</v>
      </c>
      <c r="F25" s="23">
        <v>6.485</v>
      </c>
      <c r="G25" s="30"/>
      <c r="H25" s="19">
        <v>1.503</v>
      </c>
      <c r="I25" s="26"/>
      <c r="J25" s="31"/>
      <c r="K25" s="19">
        <f t="shared" si="0"/>
        <v>2.0119999999999996</v>
      </c>
      <c r="L25" s="22" t="s">
        <v>164</v>
      </c>
      <c r="M25" s="97">
        <v>41668.791666666664</v>
      </c>
    </row>
    <row r="26" spans="1:13" ht="12.75" hidden="1">
      <c r="A26" s="63"/>
      <c r="B26" s="76"/>
      <c r="C26" s="86"/>
      <c r="D26" s="24" t="s">
        <v>87</v>
      </c>
      <c r="E26" s="16">
        <v>1.4</v>
      </c>
      <c r="F26" s="16">
        <v>0.686</v>
      </c>
      <c r="G26" s="30"/>
      <c r="H26" s="25">
        <v>0</v>
      </c>
      <c r="I26" s="26"/>
      <c r="J26" s="31"/>
      <c r="K26" s="19">
        <f t="shared" si="0"/>
        <v>0.7139999999999999</v>
      </c>
      <c r="L26" s="28"/>
      <c r="M26" s="98"/>
    </row>
    <row r="27" spans="1:13" ht="12.75" hidden="1">
      <c r="A27" s="63" t="s">
        <v>4</v>
      </c>
      <c r="B27" s="87" t="s">
        <v>101</v>
      </c>
      <c r="C27" s="71"/>
      <c r="D27" s="23" t="s">
        <v>82</v>
      </c>
      <c r="E27" s="17">
        <v>10</v>
      </c>
      <c r="F27" s="35">
        <v>6.386</v>
      </c>
      <c r="G27" s="36"/>
      <c r="H27" s="19">
        <v>2.348</v>
      </c>
      <c r="I27" s="26"/>
      <c r="J27" s="25"/>
      <c r="K27" s="19">
        <f t="shared" si="0"/>
        <v>1.266</v>
      </c>
      <c r="L27" s="72" t="s">
        <v>48</v>
      </c>
      <c r="M27" s="97">
        <v>41668.791666666664</v>
      </c>
    </row>
    <row r="28" spans="1:13" ht="12.75" hidden="1">
      <c r="A28" s="63"/>
      <c r="B28" s="71"/>
      <c r="C28" s="71"/>
      <c r="D28" s="24" t="s">
        <v>87</v>
      </c>
      <c r="E28" s="23">
        <v>1.4</v>
      </c>
      <c r="F28" s="23">
        <v>0.84</v>
      </c>
      <c r="G28" s="37"/>
      <c r="H28" s="25">
        <v>0</v>
      </c>
      <c r="I28" s="26"/>
      <c r="J28" s="31"/>
      <c r="K28" s="19">
        <f t="shared" si="0"/>
        <v>0.5599999999999999</v>
      </c>
      <c r="L28" s="73"/>
      <c r="M28" s="98"/>
    </row>
    <row r="29" spans="1:13" ht="15" customHeight="1" hidden="1">
      <c r="A29" s="63" t="s">
        <v>5</v>
      </c>
      <c r="B29" s="71" t="s">
        <v>102</v>
      </c>
      <c r="C29" s="71"/>
      <c r="D29" s="23" t="s">
        <v>82</v>
      </c>
      <c r="E29" s="17">
        <v>10</v>
      </c>
      <c r="F29" s="17">
        <v>6.313</v>
      </c>
      <c r="G29" s="30"/>
      <c r="H29" s="19">
        <v>0</v>
      </c>
      <c r="I29" s="26"/>
      <c r="J29" s="31"/>
      <c r="K29" s="19">
        <f t="shared" si="0"/>
        <v>3.6870000000000003</v>
      </c>
      <c r="L29" s="72" t="s">
        <v>49</v>
      </c>
      <c r="M29" s="97">
        <v>41980.75</v>
      </c>
    </row>
    <row r="30" spans="1:13" ht="12.75" hidden="1">
      <c r="A30" s="63"/>
      <c r="B30" s="71"/>
      <c r="C30" s="71"/>
      <c r="D30" s="24" t="s">
        <v>87</v>
      </c>
      <c r="E30" s="23">
        <v>0.882</v>
      </c>
      <c r="F30" s="23">
        <v>0.57</v>
      </c>
      <c r="G30" s="30"/>
      <c r="H30" s="25">
        <v>0</v>
      </c>
      <c r="I30" s="26"/>
      <c r="J30" s="31"/>
      <c r="K30" s="19">
        <f t="shared" si="0"/>
        <v>0.31200000000000006</v>
      </c>
      <c r="L30" s="73"/>
      <c r="M30" s="98"/>
    </row>
    <row r="31" spans="1:13" ht="12.75" hidden="1">
      <c r="A31" s="63" t="s">
        <v>6</v>
      </c>
      <c r="B31" s="71" t="s">
        <v>103</v>
      </c>
      <c r="C31" s="71"/>
      <c r="D31" s="23" t="s">
        <v>82</v>
      </c>
      <c r="E31" s="17">
        <v>10</v>
      </c>
      <c r="F31" s="17">
        <v>3.804</v>
      </c>
      <c r="G31" s="33"/>
      <c r="H31" s="19">
        <v>1.681</v>
      </c>
      <c r="I31" s="26"/>
      <c r="J31" s="31"/>
      <c r="K31" s="19">
        <f t="shared" si="0"/>
        <v>4.515</v>
      </c>
      <c r="L31" s="72" t="s">
        <v>50</v>
      </c>
      <c r="M31" s="97">
        <v>41669.791666666664</v>
      </c>
    </row>
    <row r="32" spans="1:13" ht="12.75" hidden="1">
      <c r="A32" s="63"/>
      <c r="B32" s="71"/>
      <c r="C32" s="71"/>
      <c r="D32" s="24" t="s">
        <v>87</v>
      </c>
      <c r="E32" s="23">
        <v>1.4</v>
      </c>
      <c r="F32" s="23">
        <v>0.42</v>
      </c>
      <c r="G32" s="30"/>
      <c r="H32" s="25">
        <v>0</v>
      </c>
      <c r="I32" s="26"/>
      <c r="J32" s="31"/>
      <c r="K32" s="19">
        <f t="shared" si="0"/>
        <v>0.98</v>
      </c>
      <c r="L32" s="73"/>
      <c r="M32" s="98"/>
    </row>
    <row r="33" spans="1:13" ht="12.75" hidden="1">
      <c r="A33" s="63" t="s">
        <v>7</v>
      </c>
      <c r="B33" s="84" t="s">
        <v>104</v>
      </c>
      <c r="C33" s="115"/>
      <c r="D33" s="23" t="s">
        <v>82</v>
      </c>
      <c r="E33" s="17">
        <v>10</v>
      </c>
      <c r="F33" s="17">
        <v>4.97</v>
      </c>
      <c r="G33" s="30"/>
      <c r="H33" s="19">
        <v>2.716</v>
      </c>
      <c r="I33" s="26"/>
      <c r="J33" s="25"/>
      <c r="K33" s="19">
        <f t="shared" si="0"/>
        <v>2.314</v>
      </c>
      <c r="L33" s="72" t="s">
        <v>51</v>
      </c>
      <c r="M33" s="97">
        <v>41964.791666666664</v>
      </c>
    </row>
    <row r="34" spans="1:13" ht="12.75" hidden="1">
      <c r="A34" s="63"/>
      <c r="B34" s="116"/>
      <c r="C34" s="117"/>
      <c r="D34" s="24" t="s">
        <v>87</v>
      </c>
      <c r="E34" s="23">
        <v>1.4</v>
      </c>
      <c r="F34" s="23">
        <v>1.2</v>
      </c>
      <c r="G34" s="30"/>
      <c r="H34" s="25">
        <v>0.015</v>
      </c>
      <c r="I34" s="26"/>
      <c r="J34" s="31"/>
      <c r="K34" s="19">
        <f t="shared" si="0"/>
        <v>0.18499999999999994</v>
      </c>
      <c r="L34" s="73"/>
      <c r="M34" s="98"/>
    </row>
    <row r="35" spans="1:13" ht="12.75" hidden="1">
      <c r="A35" s="78" t="s">
        <v>8</v>
      </c>
      <c r="B35" s="74" t="s">
        <v>105</v>
      </c>
      <c r="C35" s="85"/>
      <c r="D35" s="23" t="s">
        <v>82</v>
      </c>
      <c r="E35" s="17">
        <v>10</v>
      </c>
      <c r="F35" s="17">
        <v>5.766</v>
      </c>
      <c r="G35" s="30"/>
      <c r="H35" s="19">
        <v>0.75</v>
      </c>
      <c r="I35" s="26"/>
      <c r="J35" s="31"/>
      <c r="K35" s="19">
        <f t="shared" si="0"/>
        <v>3.484</v>
      </c>
      <c r="L35" s="72" t="s">
        <v>52</v>
      </c>
      <c r="M35" s="97">
        <v>41969.791666666664</v>
      </c>
    </row>
    <row r="36" spans="1:13" ht="12.75" hidden="1">
      <c r="A36" s="79"/>
      <c r="B36" s="76"/>
      <c r="C36" s="86"/>
      <c r="D36" s="24" t="s">
        <v>87</v>
      </c>
      <c r="E36" s="23">
        <v>1.4</v>
      </c>
      <c r="F36" s="23">
        <v>0.73</v>
      </c>
      <c r="G36" s="33"/>
      <c r="H36" s="19">
        <v>0</v>
      </c>
      <c r="I36" s="26"/>
      <c r="J36" s="31"/>
      <c r="K36" s="19">
        <f t="shared" si="0"/>
        <v>0.6699999999999999</v>
      </c>
      <c r="L36" s="73"/>
      <c r="M36" s="98"/>
    </row>
    <row r="37" spans="1:13" ht="12.75" hidden="1">
      <c r="A37" s="78" t="s">
        <v>9</v>
      </c>
      <c r="B37" s="71" t="s">
        <v>106</v>
      </c>
      <c r="C37" s="71"/>
      <c r="D37" s="23" t="s">
        <v>82</v>
      </c>
      <c r="E37" s="29">
        <v>10</v>
      </c>
      <c r="F37" s="29">
        <v>3.016</v>
      </c>
      <c r="G37" s="30"/>
      <c r="H37" s="19">
        <v>2.203</v>
      </c>
      <c r="I37" s="26"/>
      <c r="J37" s="31"/>
      <c r="K37" s="19">
        <f t="shared" si="0"/>
        <v>4.781000000000001</v>
      </c>
      <c r="L37" s="72" t="s">
        <v>53</v>
      </c>
      <c r="M37" s="97">
        <v>41668.791666666664</v>
      </c>
    </row>
    <row r="38" spans="1:13" ht="12.75" hidden="1">
      <c r="A38" s="79"/>
      <c r="B38" s="71"/>
      <c r="C38" s="71"/>
      <c r="D38" s="24" t="s">
        <v>87</v>
      </c>
      <c r="E38" s="23">
        <v>0.882</v>
      </c>
      <c r="F38" s="23">
        <v>0.18</v>
      </c>
      <c r="G38" s="30"/>
      <c r="H38" s="19">
        <v>0</v>
      </c>
      <c r="I38" s="26"/>
      <c r="J38" s="25"/>
      <c r="K38" s="19">
        <f t="shared" si="0"/>
        <v>0.702</v>
      </c>
      <c r="L38" s="73"/>
      <c r="M38" s="98"/>
    </row>
    <row r="39" spans="1:13" ht="12.75" hidden="1">
      <c r="A39" s="63" t="s">
        <v>10</v>
      </c>
      <c r="B39" s="74" t="s">
        <v>107</v>
      </c>
      <c r="C39" s="85"/>
      <c r="D39" s="23" t="s">
        <v>82</v>
      </c>
      <c r="E39" s="29">
        <v>10</v>
      </c>
      <c r="F39" s="29">
        <v>2.782</v>
      </c>
      <c r="G39" s="30"/>
      <c r="H39" s="19">
        <v>0.463</v>
      </c>
      <c r="I39" s="26"/>
      <c r="J39" s="31"/>
      <c r="K39" s="19">
        <f t="shared" si="0"/>
        <v>6.755</v>
      </c>
      <c r="L39" s="22"/>
      <c r="M39" s="97">
        <v>41668.833333333336</v>
      </c>
    </row>
    <row r="40" spans="1:13" ht="12.75" hidden="1">
      <c r="A40" s="63"/>
      <c r="B40" s="76"/>
      <c r="C40" s="86"/>
      <c r="D40" s="24" t="s">
        <v>87</v>
      </c>
      <c r="E40" s="23">
        <v>0.882</v>
      </c>
      <c r="F40" s="23">
        <v>0.76</v>
      </c>
      <c r="G40" s="33"/>
      <c r="H40" s="19">
        <v>0</v>
      </c>
      <c r="I40" s="26"/>
      <c r="J40" s="31"/>
      <c r="K40" s="19">
        <f t="shared" si="0"/>
        <v>0.122</v>
      </c>
      <c r="L40" s="28" t="s">
        <v>54</v>
      </c>
      <c r="M40" s="98"/>
    </row>
    <row r="41" spans="1:13" ht="12.75" hidden="1">
      <c r="A41" s="78" t="s">
        <v>11</v>
      </c>
      <c r="B41" s="71" t="s">
        <v>108</v>
      </c>
      <c r="C41" s="71"/>
      <c r="D41" s="23" t="s">
        <v>82</v>
      </c>
      <c r="E41" s="29">
        <v>10</v>
      </c>
      <c r="F41" s="29">
        <v>5.377</v>
      </c>
      <c r="G41" s="30"/>
      <c r="H41" s="19">
        <v>1.097</v>
      </c>
      <c r="I41" s="26"/>
      <c r="J41" s="31"/>
      <c r="K41" s="19">
        <f t="shared" si="0"/>
        <v>3.5260000000000002</v>
      </c>
      <c r="L41" s="72" t="s">
        <v>55</v>
      </c>
      <c r="M41" s="97">
        <v>41673.791666666664</v>
      </c>
    </row>
    <row r="42" spans="1:13" ht="12.75" hidden="1">
      <c r="A42" s="79"/>
      <c r="B42" s="71"/>
      <c r="C42" s="71"/>
      <c r="D42" s="24" t="s">
        <v>87</v>
      </c>
      <c r="E42" s="23">
        <v>0.882</v>
      </c>
      <c r="F42" s="23">
        <v>0.9</v>
      </c>
      <c r="G42" s="30"/>
      <c r="H42" s="19">
        <v>0</v>
      </c>
      <c r="I42" s="26"/>
      <c r="J42" s="25"/>
      <c r="K42" s="19">
        <f t="shared" si="0"/>
        <v>-0.018000000000000016</v>
      </c>
      <c r="L42" s="73"/>
      <c r="M42" s="98"/>
    </row>
    <row r="43" spans="1:13" ht="12.75" hidden="1">
      <c r="A43" s="63" t="s">
        <v>12</v>
      </c>
      <c r="B43" s="74" t="s">
        <v>109</v>
      </c>
      <c r="C43" s="85"/>
      <c r="D43" s="23" t="s">
        <v>82</v>
      </c>
      <c r="E43" s="29">
        <v>10</v>
      </c>
      <c r="F43" s="29">
        <v>5.76</v>
      </c>
      <c r="G43" s="39"/>
      <c r="H43" s="19">
        <v>2.732</v>
      </c>
      <c r="I43" s="26"/>
      <c r="J43" s="31"/>
      <c r="K43" s="19">
        <f t="shared" si="0"/>
        <v>1.508</v>
      </c>
      <c r="L43" s="72" t="s">
        <v>56</v>
      </c>
      <c r="M43" s="97">
        <v>41668.791666666664</v>
      </c>
    </row>
    <row r="44" spans="1:13" ht="12.75" hidden="1">
      <c r="A44" s="63"/>
      <c r="B44" s="76"/>
      <c r="C44" s="86"/>
      <c r="D44" s="24" t="s">
        <v>87</v>
      </c>
      <c r="E44" s="23">
        <v>0.882</v>
      </c>
      <c r="F44" s="23">
        <v>0.82</v>
      </c>
      <c r="G44" s="33"/>
      <c r="H44" s="19">
        <v>0</v>
      </c>
      <c r="I44" s="26"/>
      <c r="J44" s="31"/>
      <c r="K44" s="19">
        <f t="shared" si="0"/>
        <v>0.062000000000000055</v>
      </c>
      <c r="L44" s="73"/>
      <c r="M44" s="98"/>
    </row>
    <row r="45" spans="1:13" ht="12.75" hidden="1">
      <c r="A45" s="78" t="s">
        <v>13</v>
      </c>
      <c r="B45" s="74" t="s">
        <v>110</v>
      </c>
      <c r="C45" s="85"/>
      <c r="D45" s="23" t="s">
        <v>82</v>
      </c>
      <c r="E45" s="29">
        <v>10</v>
      </c>
      <c r="F45" s="29">
        <v>7.019</v>
      </c>
      <c r="G45" s="30"/>
      <c r="H45" s="19">
        <v>3.072</v>
      </c>
      <c r="I45" s="26"/>
      <c r="J45" s="31"/>
      <c r="K45" s="19">
        <f t="shared" si="0"/>
        <v>-0.09100000000000019</v>
      </c>
      <c r="L45" s="72" t="s">
        <v>145</v>
      </c>
      <c r="M45" s="97">
        <v>41889.875</v>
      </c>
    </row>
    <row r="46" spans="1:13" ht="12.75" hidden="1">
      <c r="A46" s="79"/>
      <c r="B46" s="76"/>
      <c r="C46" s="86"/>
      <c r="D46" s="24" t="s">
        <v>87</v>
      </c>
      <c r="E46" s="23">
        <v>1.4</v>
      </c>
      <c r="F46" s="23">
        <v>1.146</v>
      </c>
      <c r="G46" s="30"/>
      <c r="H46" s="19">
        <v>0</v>
      </c>
      <c r="I46" s="26"/>
      <c r="J46" s="25"/>
      <c r="K46" s="19">
        <f t="shared" si="0"/>
        <v>0.254</v>
      </c>
      <c r="L46" s="73"/>
      <c r="M46" s="98"/>
    </row>
    <row r="47" spans="1:13" ht="12.75" hidden="1">
      <c r="A47" s="63" t="s">
        <v>14</v>
      </c>
      <c r="B47" s="74" t="s">
        <v>111</v>
      </c>
      <c r="C47" s="85"/>
      <c r="D47" s="23" t="s">
        <v>82</v>
      </c>
      <c r="E47" s="29">
        <v>10</v>
      </c>
      <c r="F47" s="29">
        <v>4.126</v>
      </c>
      <c r="G47" s="30"/>
      <c r="H47" s="19">
        <v>0.031</v>
      </c>
      <c r="I47" s="26"/>
      <c r="J47" s="31"/>
      <c r="K47" s="19">
        <f t="shared" si="0"/>
        <v>5.843</v>
      </c>
      <c r="L47" s="22"/>
      <c r="M47" s="97">
        <v>41669.833333333336</v>
      </c>
    </row>
    <row r="48" spans="1:13" ht="12.75" hidden="1">
      <c r="A48" s="63"/>
      <c r="B48" s="76"/>
      <c r="C48" s="86"/>
      <c r="D48" s="24" t="s">
        <v>87</v>
      </c>
      <c r="E48" s="23">
        <v>0.882</v>
      </c>
      <c r="F48" s="23">
        <v>0.61</v>
      </c>
      <c r="G48" s="33"/>
      <c r="H48" s="19">
        <v>0.015</v>
      </c>
      <c r="I48" s="26"/>
      <c r="J48" s="31"/>
      <c r="K48" s="19">
        <f t="shared" si="0"/>
        <v>0.257</v>
      </c>
      <c r="L48" s="28" t="s">
        <v>57</v>
      </c>
      <c r="M48" s="98"/>
    </row>
    <row r="49" spans="1:13" ht="12.75" hidden="1">
      <c r="A49" s="78" t="s">
        <v>15</v>
      </c>
      <c r="B49" s="71" t="s">
        <v>112</v>
      </c>
      <c r="C49" s="71"/>
      <c r="D49" s="23" t="s">
        <v>82</v>
      </c>
      <c r="E49" s="29">
        <v>10</v>
      </c>
      <c r="F49" s="29">
        <v>4.981</v>
      </c>
      <c r="G49" s="30"/>
      <c r="H49" s="19">
        <v>1.109</v>
      </c>
      <c r="I49" s="26"/>
      <c r="J49" s="31"/>
      <c r="K49" s="19">
        <f t="shared" si="0"/>
        <v>3.91</v>
      </c>
      <c r="L49" s="22"/>
      <c r="M49" s="97">
        <v>41953.75</v>
      </c>
    </row>
    <row r="50" spans="1:13" ht="25.5" hidden="1">
      <c r="A50" s="79"/>
      <c r="B50" s="71"/>
      <c r="C50" s="71"/>
      <c r="D50" s="24" t="s">
        <v>87</v>
      </c>
      <c r="E50" s="23">
        <v>1.764</v>
      </c>
      <c r="F50" s="23">
        <v>0.775</v>
      </c>
      <c r="G50" s="30"/>
      <c r="H50" s="19">
        <v>0.035</v>
      </c>
      <c r="I50" s="26"/>
      <c r="J50" s="25"/>
      <c r="K50" s="19">
        <f t="shared" si="0"/>
        <v>0.954</v>
      </c>
      <c r="L50" s="28" t="s">
        <v>146</v>
      </c>
      <c r="M50" s="98"/>
    </row>
    <row r="51" spans="1:13" ht="12.75" hidden="1">
      <c r="A51" s="63" t="s">
        <v>16</v>
      </c>
      <c r="B51" s="71" t="s">
        <v>113</v>
      </c>
      <c r="C51" s="71"/>
      <c r="D51" s="23" t="s">
        <v>82</v>
      </c>
      <c r="E51" s="29">
        <v>10</v>
      </c>
      <c r="F51" s="29">
        <v>2.602</v>
      </c>
      <c r="G51" s="30"/>
      <c r="H51" s="19">
        <v>1.754</v>
      </c>
      <c r="I51" s="26"/>
      <c r="J51" s="31"/>
      <c r="K51" s="19">
        <f t="shared" si="0"/>
        <v>5.644</v>
      </c>
      <c r="L51" s="22"/>
      <c r="M51" s="97">
        <v>41971.708333333336</v>
      </c>
    </row>
    <row r="52" spans="1:13" ht="12.75" hidden="1">
      <c r="A52" s="63"/>
      <c r="B52" s="71"/>
      <c r="C52" s="71"/>
      <c r="D52" s="24" t="s">
        <v>87</v>
      </c>
      <c r="E52" s="23">
        <v>0.882</v>
      </c>
      <c r="F52" s="23">
        <v>0.612</v>
      </c>
      <c r="G52" s="33"/>
      <c r="H52" s="19">
        <v>0</v>
      </c>
      <c r="I52" s="26"/>
      <c r="J52" s="31"/>
      <c r="K52" s="19">
        <f t="shared" si="0"/>
        <v>0.27</v>
      </c>
      <c r="L52" s="28" t="s">
        <v>148</v>
      </c>
      <c r="M52" s="98"/>
    </row>
    <row r="53" spans="1:13" ht="12.75" hidden="1">
      <c r="A53" s="63" t="s">
        <v>18</v>
      </c>
      <c r="B53" s="84" t="s">
        <v>114</v>
      </c>
      <c r="C53" s="115"/>
      <c r="D53" s="23" t="s">
        <v>82</v>
      </c>
      <c r="E53" s="29">
        <v>10</v>
      </c>
      <c r="F53" s="40">
        <v>4.495</v>
      </c>
      <c r="G53" s="30"/>
      <c r="H53" s="19">
        <v>1.156</v>
      </c>
      <c r="I53" s="26"/>
      <c r="J53" s="31"/>
      <c r="K53" s="19">
        <f t="shared" si="0"/>
        <v>4.349</v>
      </c>
      <c r="L53" s="22"/>
      <c r="M53" s="97">
        <v>41692.541666666664</v>
      </c>
    </row>
    <row r="54" spans="1:13" ht="12.75" hidden="1">
      <c r="A54" s="63"/>
      <c r="B54" s="116"/>
      <c r="C54" s="117"/>
      <c r="D54" s="24" t="s">
        <v>87</v>
      </c>
      <c r="E54" s="23">
        <v>0.882</v>
      </c>
      <c r="F54" s="23">
        <v>0.1</v>
      </c>
      <c r="G54" s="30"/>
      <c r="H54" s="19">
        <v>0</v>
      </c>
      <c r="I54" s="26"/>
      <c r="J54" s="25"/>
      <c r="K54" s="19">
        <f t="shared" si="0"/>
        <v>0.782</v>
      </c>
      <c r="L54" s="28" t="s">
        <v>149</v>
      </c>
      <c r="M54" s="98"/>
    </row>
    <row r="55" spans="1:13" ht="12.75" hidden="1">
      <c r="A55" s="63" t="s">
        <v>20</v>
      </c>
      <c r="B55" s="74" t="s">
        <v>115</v>
      </c>
      <c r="C55" s="85"/>
      <c r="D55" s="23" t="s">
        <v>82</v>
      </c>
      <c r="E55" s="29">
        <v>10</v>
      </c>
      <c r="F55" s="29">
        <v>3.259</v>
      </c>
      <c r="G55" s="30"/>
      <c r="H55" s="19">
        <v>0.363</v>
      </c>
      <c r="I55" s="26"/>
      <c r="J55" s="31"/>
      <c r="K55" s="19">
        <f t="shared" si="0"/>
        <v>6.378</v>
      </c>
      <c r="L55" s="22"/>
      <c r="M55" s="97">
        <v>41668.833333333336</v>
      </c>
    </row>
    <row r="56" spans="1:13" ht="12.75" hidden="1">
      <c r="A56" s="63"/>
      <c r="B56" s="76"/>
      <c r="C56" s="86"/>
      <c r="D56" s="24" t="s">
        <v>87</v>
      </c>
      <c r="E56" s="23">
        <v>1.4</v>
      </c>
      <c r="F56" s="23">
        <v>0.235</v>
      </c>
      <c r="G56" s="30"/>
      <c r="H56" s="19">
        <v>0.068</v>
      </c>
      <c r="I56" s="26"/>
      <c r="J56" s="31"/>
      <c r="K56" s="19">
        <f t="shared" si="0"/>
        <v>1.097</v>
      </c>
      <c r="L56" s="28" t="s">
        <v>58</v>
      </c>
      <c r="M56" s="98"/>
    </row>
    <row r="57" spans="1:13" ht="12.75" hidden="1">
      <c r="A57" s="63" t="s">
        <v>19</v>
      </c>
      <c r="B57" s="74" t="s">
        <v>116</v>
      </c>
      <c r="C57" s="85"/>
      <c r="D57" s="23" t="s">
        <v>82</v>
      </c>
      <c r="E57" s="29">
        <v>10</v>
      </c>
      <c r="F57" s="40">
        <v>1.096</v>
      </c>
      <c r="G57" s="30"/>
      <c r="H57" s="19">
        <v>1.038</v>
      </c>
      <c r="I57" s="26"/>
      <c r="J57" s="31"/>
      <c r="K57" s="19">
        <f t="shared" si="0"/>
        <v>7.866</v>
      </c>
      <c r="L57" s="22"/>
      <c r="M57" s="97">
        <v>41980.708333333336</v>
      </c>
    </row>
    <row r="58" spans="1:13" ht="25.5" hidden="1">
      <c r="A58" s="63"/>
      <c r="B58" s="76"/>
      <c r="C58" s="86"/>
      <c r="D58" s="24" t="s">
        <v>87</v>
      </c>
      <c r="E58" s="23">
        <v>0.882</v>
      </c>
      <c r="F58" s="19">
        <v>0.386</v>
      </c>
      <c r="G58" s="30"/>
      <c r="H58" s="19">
        <v>0</v>
      </c>
      <c r="I58" s="26"/>
      <c r="J58" s="25"/>
      <c r="K58" s="19">
        <f t="shared" si="0"/>
        <v>0.496</v>
      </c>
      <c r="L58" s="41" t="s">
        <v>150</v>
      </c>
      <c r="M58" s="98"/>
    </row>
    <row r="59" spans="1:13" ht="12.75" hidden="1">
      <c r="A59" s="78" t="s">
        <v>21</v>
      </c>
      <c r="B59" s="74" t="s">
        <v>117</v>
      </c>
      <c r="C59" s="85"/>
      <c r="D59" s="23" t="s">
        <v>82</v>
      </c>
      <c r="E59" s="17">
        <v>10</v>
      </c>
      <c r="F59" s="35">
        <v>1.756</v>
      </c>
      <c r="G59" s="42"/>
      <c r="H59" s="19">
        <v>1.303</v>
      </c>
      <c r="I59" s="26"/>
      <c r="J59" s="25"/>
      <c r="K59" s="19">
        <f t="shared" si="0"/>
        <v>6.941</v>
      </c>
      <c r="L59" s="22"/>
      <c r="M59" s="97" t="s">
        <v>96</v>
      </c>
    </row>
    <row r="60" spans="1:13" ht="25.5" hidden="1">
      <c r="A60" s="106"/>
      <c r="B60" s="76"/>
      <c r="C60" s="86"/>
      <c r="D60" s="24" t="s">
        <v>87</v>
      </c>
      <c r="E60" s="23">
        <v>1.4</v>
      </c>
      <c r="F60" s="19">
        <v>0.916</v>
      </c>
      <c r="G60" s="43"/>
      <c r="H60" s="19">
        <v>0</v>
      </c>
      <c r="I60" s="26"/>
      <c r="J60" s="25"/>
      <c r="K60" s="19">
        <f t="shared" si="0"/>
        <v>0.4839999999999999</v>
      </c>
      <c r="L60" s="28" t="s">
        <v>92</v>
      </c>
      <c r="M60" s="98"/>
    </row>
    <row r="61" spans="1:13" ht="12.75" hidden="1">
      <c r="A61" s="113" t="s">
        <v>22</v>
      </c>
      <c r="B61" s="74" t="s">
        <v>118</v>
      </c>
      <c r="C61" s="85"/>
      <c r="D61" s="23" t="s">
        <v>82</v>
      </c>
      <c r="E61" s="29">
        <v>10</v>
      </c>
      <c r="F61" s="40">
        <v>0.486</v>
      </c>
      <c r="G61" s="30"/>
      <c r="H61" s="19">
        <v>2.02</v>
      </c>
      <c r="I61" s="26"/>
      <c r="J61" s="25"/>
      <c r="K61" s="19">
        <f t="shared" si="0"/>
        <v>7.494</v>
      </c>
      <c r="L61" s="22"/>
      <c r="M61" s="97">
        <v>42354.833333333336</v>
      </c>
    </row>
    <row r="62" spans="1:13" ht="25.5" hidden="1">
      <c r="A62" s="79"/>
      <c r="B62" s="76"/>
      <c r="C62" s="86"/>
      <c r="D62" s="24" t="s">
        <v>87</v>
      </c>
      <c r="E62" s="23">
        <v>1.4</v>
      </c>
      <c r="F62" s="19">
        <v>0.3</v>
      </c>
      <c r="G62" s="37"/>
      <c r="H62" s="19">
        <v>0.245</v>
      </c>
      <c r="I62" s="26"/>
      <c r="J62" s="25"/>
      <c r="K62" s="19">
        <f t="shared" si="0"/>
        <v>0.8549999999999999</v>
      </c>
      <c r="L62" s="28" t="s">
        <v>77</v>
      </c>
      <c r="M62" s="98"/>
    </row>
    <row r="63" spans="1:13" ht="12.75" hidden="1">
      <c r="A63" s="83" t="s">
        <v>23</v>
      </c>
      <c r="B63" s="74" t="s">
        <v>119</v>
      </c>
      <c r="C63" s="85"/>
      <c r="D63" s="23" t="s">
        <v>82</v>
      </c>
      <c r="E63" s="17">
        <v>10</v>
      </c>
      <c r="F63" s="35">
        <v>2.485</v>
      </c>
      <c r="G63" s="31"/>
      <c r="H63" s="19">
        <v>1.524</v>
      </c>
      <c r="I63" s="26"/>
      <c r="J63" s="25"/>
      <c r="K63" s="19">
        <f t="shared" si="0"/>
        <v>5.9910000000000005</v>
      </c>
      <c r="L63" s="22"/>
      <c r="M63" s="97" t="s">
        <v>96</v>
      </c>
    </row>
    <row r="64" spans="1:13" ht="25.5" hidden="1">
      <c r="A64" s="106"/>
      <c r="B64" s="76"/>
      <c r="C64" s="86"/>
      <c r="D64" s="24" t="s">
        <v>83</v>
      </c>
      <c r="E64" s="23">
        <v>1.4</v>
      </c>
      <c r="F64" s="19">
        <v>0.581</v>
      </c>
      <c r="G64" s="44"/>
      <c r="H64" s="19">
        <v>1.264</v>
      </c>
      <c r="I64" s="26"/>
      <c r="J64" s="25"/>
      <c r="K64" s="19">
        <f t="shared" si="0"/>
        <v>-0.44500000000000006</v>
      </c>
      <c r="L64" s="41" t="s">
        <v>163</v>
      </c>
      <c r="M64" s="98"/>
    </row>
    <row r="65" spans="1:13" ht="12.75" hidden="1">
      <c r="A65" s="113" t="s">
        <v>24</v>
      </c>
      <c r="B65" s="71" t="s">
        <v>120</v>
      </c>
      <c r="C65" s="71"/>
      <c r="D65" s="23" t="s">
        <v>84</v>
      </c>
      <c r="E65" s="29">
        <v>6</v>
      </c>
      <c r="F65" s="29">
        <v>2.385</v>
      </c>
      <c r="G65" s="30"/>
      <c r="H65" s="19">
        <v>0.594</v>
      </c>
      <c r="I65" s="26"/>
      <c r="J65" s="25"/>
      <c r="K65" s="19">
        <f t="shared" si="0"/>
        <v>3.0210000000000004</v>
      </c>
      <c r="L65" s="22"/>
      <c r="M65" s="97">
        <v>41668.458333333336</v>
      </c>
    </row>
    <row r="66" spans="1:13" ht="25.5" hidden="1">
      <c r="A66" s="79"/>
      <c r="B66" s="71"/>
      <c r="C66" s="71"/>
      <c r="D66" s="24" t="s">
        <v>87</v>
      </c>
      <c r="E66" s="23">
        <v>0.56</v>
      </c>
      <c r="F66" s="23">
        <v>0.2</v>
      </c>
      <c r="G66" s="33"/>
      <c r="H66" s="19">
        <v>0.017</v>
      </c>
      <c r="I66" s="26"/>
      <c r="J66" s="25"/>
      <c r="K66" s="19">
        <f t="shared" si="0"/>
        <v>0.343</v>
      </c>
      <c r="L66" s="28" t="s">
        <v>59</v>
      </c>
      <c r="M66" s="98"/>
    </row>
    <row r="67" spans="1:13" ht="12.75" hidden="1">
      <c r="A67" s="105" t="s">
        <v>25</v>
      </c>
      <c r="B67" s="71" t="s">
        <v>121</v>
      </c>
      <c r="C67" s="71"/>
      <c r="D67" s="23" t="s">
        <v>85</v>
      </c>
      <c r="E67" s="29">
        <v>6</v>
      </c>
      <c r="F67" s="29">
        <v>2.888</v>
      </c>
      <c r="G67" s="30"/>
      <c r="H67" s="19">
        <v>0.073</v>
      </c>
      <c r="I67" s="26"/>
      <c r="J67" s="25"/>
      <c r="K67" s="19">
        <f t="shared" si="0"/>
        <v>3.039</v>
      </c>
      <c r="L67" s="22"/>
      <c r="M67" s="97">
        <v>41670.458333333336</v>
      </c>
    </row>
    <row r="68" spans="1:13" ht="25.5" hidden="1">
      <c r="A68" s="63"/>
      <c r="B68" s="71"/>
      <c r="C68" s="71"/>
      <c r="D68" s="24" t="s">
        <v>87</v>
      </c>
      <c r="E68" s="23">
        <v>0.882</v>
      </c>
      <c r="F68" s="23">
        <v>0.391</v>
      </c>
      <c r="G68" s="30"/>
      <c r="H68" s="19">
        <v>0.014</v>
      </c>
      <c r="I68" s="26"/>
      <c r="J68" s="25"/>
      <c r="K68" s="19">
        <f t="shared" si="0"/>
        <v>0.477</v>
      </c>
      <c r="L68" s="28" t="s">
        <v>60</v>
      </c>
      <c r="M68" s="98"/>
    </row>
    <row r="69" spans="1:13" ht="12.75" hidden="1">
      <c r="A69" s="83" t="s">
        <v>26</v>
      </c>
      <c r="B69" s="84" t="s">
        <v>169</v>
      </c>
      <c r="C69" s="75"/>
      <c r="D69" s="23" t="s">
        <v>84</v>
      </c>
      <c r="E69" s="23">
        <v>6</v>
      </c>
      <c r="F69" s="19">
        <v>5.429</v>
      </c>
      <c r="G69" s="30"/>
      <c r="H69" s="19">
        <v>0.176</v>
      </c>
      <c r="I69" s="26"/>
      <c r="J69" s="31"/>
      <c r="K69" s="19">
        <f t="shared" si="0"/>
        <v>0.39499999999999974</v>
      </c>
      <c r="L69" s="101" t="s">
        <v>61</v>
      </c>
      <c r="M69" s="97">
        <v>41668.5</v>
      </c>
    </row>
    <row r="70" spans="1:13" ht="12.75" hidden="1">
      <c r="A70" s="79"/>
      <c r="B70" s="109"/>
      <c r="C70" s="114"/>
      <c r="D70" s="78" t="s">
        <v>87</v>
      </c>
      <c r="E70" s="78">
        <v>0.882</v>
      </c>
      <c r="F70" s="80">
        <v>0.135</v>
      </c>
      <c r="G70" s="30"/>
      <c r="H70" s="80">
        <v>0.04</v>
      </c>
      <c r="I70" s="26"/>
      <c r="J70" s="31"/>
      <c r="K70" s="83">
        <f t="shared" si="0"/>
        <v>0.707</v>
      </c>
      <c r="L70" s="102"/>
      <c r="M70" s="99"/>
    </row>
    <row r="71" spans="1:13" ht="12.75" customHeight="1" hidden="1">
      <c r="A71" s="83" t="s">
        <v>27</v>
      </c>
      <c r="B71" s="76"/>
      <c r="C71" s="77"/>
      <c r="D71" s="79"/>
      <c r="E71" s="79"/>
      <c r="F71" s="81"/>
      <c r="G71" s="36"/>
      <c r="H71" s="82"/>
      <c r="I71" s="26"/>
      <c r="J71" s="31"/>
      <c r="K71" s="79"/>
      <c r="L71" s="103"/>
      <c r="M71" s="98"/>
    </row>
    <row r="72" spans="1:13" ht="12.75" hidden="1">
      <c r="A72" s="113"/>
      <c r="B72" s="84" t="s">
        <v>122</v>
      </c>
      <c r="C72" s="85"/>
      <c r="D72" s="23" t="s">
        <v>82</v>
      </c>
      <c r="E72" s="29">
        <v>10</v>
      </c>
      <c r="F72" s="40">
        <v>3.782</v>
      </c>
      <c r="G72" s="36"/>
      <c r="H72" s="19">
        <v>1.214</v>
      </c>
      <c r="I72" s="26"/>
      <c r="J72" s="31"/>
      <c r="K72" s="19">
        <f t="shared" si="0"/>
        <v>5.004</v>
      </c>
      <c r="L72" s="92" t="s">
        <v>151</v>
      </c>
      <c r="M72" s="97">
        <v>41669.416666666664</v>
      </c>
    </row>
    <row r="73" spans="1:14" ht="21.75" customHeight="1" hidden="1">
      <c r="A73" s="79"/>
      <c r="B73" s="76"/>
      <c r="C73" s="86"/>
      <c r="D73" s="24" t="s">
        <v>87</v>
      </c>
      <c r="E73" s="23">
        <v>0.882</v>
      </c>
      <c r="F73" s="19">
        <v>0.09</v>
      </c>
      <c r="G73" s="33"/>
      <c r="H73" s="19">
        <v>0.025</v>
      </c>
      <c r="I73" s="26"/>
      <c r="J73" s="25"/>
      <c r="K73" s="19">
        <f t="shared" si="0"/>
        <v>0.767</v>
      </c>
      <c r="L73" s="93"/>
      <c r="M73" s="98"/>
      <c r="N73" s="7" t="s">
        <v>166</v>
      </c>
    </row>
    <row r="74" spans="1:13" ht="12.75" hidden="1">
      <c r="A74" s="83" t="s">
        <v>28</v>
      </c>
      <c r="B74" s="84" t="s">
        <v>123</v>
      </c>
      <c r="C74" s="85"/>
      <c r="D74" s="23" t="s">
        <v>82</v>
      </c>
      <c r="E74" s="29">
        <v>10</v>
      </c>
      <c r="F74" s="40">
        <v>2.644</v>
      </c>
      <c r="G74" s="33"/>
      <c r="H74" s="19">
        <v>0.723</v>
      </c>
      <c r="I74" s="26"/>
      <c r="J74" s="25"/>
      <c r="K74" s="19">
        <f t="shared" si="0"/>
        <v>6.633</v>
      </c>
      <c r="L74" s="22"/>
      <c r="M74" s="97">
        <v>41897.416666666664</v>
      </c>
    </row>
    <row r="75" spans="1:13" ht="12.75" hidden="1">
      <c r="A75" s="79"/>
      <c r="B75" s="76"/>
      <c r="C75" s="86"/>
      <c r="D75" s="24" t="s">
        <v>87</v>
      </c>
      <c r="E75" s="23">
        <v>0.882</v>
      </c>
      <c r="F75" s="19">
        <v>0.124</v>
      </c>
      <c r="G75" s="33"/>
      <c r="H75" s="19">
        <v>0</v>
      </c>
      <c r="I75" s="26"/>
      <c r="J75" s="25"/>
      <c r="K75" s="19">
        <f t="shared" si="0"/>
        <v>0.758</v>
      </c>
      <c r="L75" s="28" t="s">
        <v>62</v>
      </c>
      <c r="M75" s="98"/>
    </row>
    <row r="76" spans="1:13" ht="12.75" hidden="1">
      <c r="A76" s="83" t="s">
        <v>29</v>
      </c>
      <c r="B76" s="84" t="s">
        <v>124</v>
      </c>
      <c r="C76" s="85"/>
      <c r="D76" s="23" t="s">
        <v>85</v>
      </c>
      <c r="E76" s="29">
        <v>6</v>
      </c>
      <c r="F76" s="29">
        <v>3.583</v>
      </c>
      <c r="G76" s="33"/>
      <c r="H76" s="19">
        <v>0.739</v>
      </c>
      <c r="I76" s="26"/>
      <c r="J76" s="25"/>
      <c r="K76" s="19">
        <f t="shared" si="0"/>
        <v>1.678</v>
      </c>
      <c r="L76" s="22"/>
      <c r="M76" s="97">
        <v>41981.666666666664</v>
      </c>
    </row>
    <row r="77" spans="1:13" ht="12.75" hidden="1">
      <c r="A77" s="106"/>
      <c r="B77" s="76"/>
      <c r="C77" s="86"/>
      <c r="D77" s="24" t="s">
        <v>87</v>
      </c>
      <c r="E77" s="23">
        <v>1.4</v>
      </c>
      <c r="F77" s="23">
        <v>0.35</v>
      </c>
      <c r="G77" s="33"/>
      <c r="H77" s="19">
        <v>0.145</v>
      </c>
      <c r="I77" s="26"/>
      <c r="J77" s="25"/>
      <c r="K77" s="19">
        <f t="shared" si="0"/>
        <v>0.9049999999999998</v>
      </c>
      <c r="L77" s="28" t="s">
        <v>89</v>
      </c>
      <c r="M77" s="98"/>
    </row>
    <row r="78" spans="1:13" ht="25.5" hidden="1">
      <c r="A78" s="113" t="s">
        <v>30</v>
      </c>
      <c r="B78" s="87" t="s">
        <v>125</v>
      </c>
      <c r="C78" s="71"/>
      <c r="D78" s="23" t="s">
        <v>82</v>
      </c>
      <c r="E78" s="29">
        <v>10</v>
      </c>
      <c r="F78" s="29">
        <v>3.706</v>
      </c>
      <c r="G78" s="39"/>
      <c r="H78" s="19">
        <v>1.185</v>
      </c>
      <c r="I78" s="26"/>
      <c r="J78" s="25"/>
      <c r="K78" s="19">
        <f t="shared" si="0"/>
        <v>5.109</v>
      </c>
      <c r="L78" s="22" t="s">
        <v>63</v>
      </c>
      <c r="M78" s="97">
        <v>41668.791666666664</v>
      </c>
    </row>
    <row r="79" spans="1:13" ht="12.75" hidden="1">
      <c r="A79" s="79"/>
      <c r="B79" s="71"/>
      <c r="C79" s="71"/>
      <c r="D79" s="24" t="s">
        <v>87</v>
      </c>
      <c r="E79" s="23">
        <v>0.882</v>
      </c>
      <c r="F79" s="23">
        <v>0.4</v>
      </c>
      <c r="G79" s="47"/>
      <c r="H79" s="19">
        <v>0</v>
      </c>
      <c r="I79" s="26"/>
      <c r="J79" s="31"/>
      <c r="K79" s="19">
        <f t="shared" si="0"/>
        <v>0.482</v>
      </c>
      <c r="L79" s="28"/>
      <c r="M79" s="98"/>
    </row>
    <row r="80" spans="1:13" ht="12.75" hidden="1">
      <c r="A80" s="105" t="s">
        <v>31</v>
      </c>
      <c r="B80" s="87" t="s">
        <v>158</v>
      </c>
      <c r="C80" s="71"/>
      <c r="D80" s="23" t="s">
        <v>82</v>
      </c>
      <c r="E80" s="29">
        <v>10</v>
      </c>
      <c r="F80" s="29">
        <v>3.02</v>
      </c>
      <c r="G80" s="47"/>
      <c r="H80" s="19">
        <v>0.556</v>
      </c>
      <c r="I80" s="26"/>
      <c r="J80" s="31"/>
      <c r="K80" s="19">
        <f t="shared" si="0"/>
        <v>6.424</v>
      </c>
      <c r="L80" s="22" t="s">
        <v>64</v>
      </c>
      <c r="M80" s="97">
        <v>42354.666666666664</v>
      </c>
    </row>
    <row r="81" spans="1:13" ht="12.75" hidden="1">
      <c r="A81" s="63"/>
      <c r="B81" s="71"/>
      <c r="C81" s="71"/>
      <c r="D81" s="24" t="s">
        <v>87</v>
      </c>
      <c r="E81" s="23">
        <v>0.56</v>
      </c>
      <c r="F81" s="23">
        <v>0.2</v>
      </c>
      <c r="G81" s="33"/>
      <c r="H81" s="19">
        <v>0</v>
      </c>
      <c r="I81" s="26"/>
      <c r="J81" s="31"/>
      <c r="K81" s="19">
        <f t="shared" si="0"/>
        <v>0.36000000000000004</v>
      </c>
      <c r="L81" s="28"/>
      <c r="M81" s="98"/>
    </row>
    <row r="82" spans="1:13" ht="12.75" hidden="1">
      <c r="A82" s="105" t="s">
        <v>32</v>
      </c>
      <c r="B82" s="87" t="s">
        <v>159</v>
      </c>
      <c r="C82" s="71"/>
      <c r="D82" s="23" t="s">
        <v>82</v>
      </c>
      <c r="E82" s="29">
        <v>10</v>
      </c>
      <c r="F82" s="29">
        <v>4.728</v>
      </c>
      <c r="G82" s="30"/>
      <c r="H82" s="19">
        <v>1.127</v>
      </c>
      <c r="I82" s="26"/>
      <c r="J82" s="25"/>
      <c r="K82" s="19">
        <f t="shared" si="0"/>
        <v>4.1450000000000005</v>
      </c>
      <c r="L82" s="22" t="s">
        <v>65</v>
      </c>
      <c r="M82" s="97">
        <v>41976.833333333336</v>
      </c>
    </row>
    <row r="83" spans="1:13" ht="12.75" hidden="1">
      <c r="A83" s="63"/>
      <c r="B83" s="71"/>
      <c r="C83" s="71"/>
      <c r="D83" s="24" t="s">
        <v>87</v>
      </c>
      <c r="E83" s="23">
        <v>0.14</v>
      </c>
      <c r="F83" s="23">
        <v>0</v>
      </c>
      <c r="G83" s="47"/>
      <c r="H83" s="19">
        <v>0</v>
      </c>
      <c r="I83" s="26"/>
      <c r="J83" s="31"/>
      <c r="K83" s="19">
        <f t="shared" si="0"/>
        <v>0.14</v>
      </c>
      <c r="L83" s="28"/>
      <c r="M83" s="98"/>
    </row>
    <row r="84" spans="1:13" ht="12.75" hidden="1">
      <c r="A84" s="105" t="s">
        <v>33</v>
      </c>
      <c r="B84" s="84" t="s">
        <v>126</v>
      </c>
      <c r="C84" s="85"/>
      <c r="D84" s="23" t="s">
        <v>82</v>
      </c>
      <c r="E84" s="29">
        <v>10</v>
      </c>
      <c r="F84" s="40">
        <v>1.453</v>
      </c>
      <c r="G84" s="47"/>
      <c r="H84" s="19">
        <v>1.288</v>
      </c>
      <c r="I84" s="26"/>
      <c r="J84" s="31"/>
      <c r="K84" s="19">
        <f t="shared" si="0"/>
        <v>7.259</v>
      </c>
      <c r="L84" s="22" t="s">
        <v>152</v>
      </c>
      <c r="M84" s="97">
        <v>41972.75</v>
      </c>
    </row>
    <row r="85" spans="1:13" ht="24.75" customHeight="1" hidden="1">
      <c r="A85" s="63"/>
      <c r="B85" s="76"/>
      <c r="C85" s="86"/>
      <c r="D85" s="24" t="s">
        <v>87</v>
      </c>
      <c r="E85" s="23">
        <v>1.4</v>
      </c>
      <c r="F85" s="19">
        <v>0.4</v>
      </c>
      <c r="G85" s="36"/>
      <c r="H85" s="19">
        <v>1.05</v>
      </c>
      <c r="I85" s="26"/>
      <c r="J85" s="31"/>
      <c r="K85" s="19">
        <f t="shared" si="0"/>
        <v>-0.050000000000000155</v>
      </c>
      <c r="L85" s="28"/>
      <c r="M85" s="98"/>
    </row>
    <row r="86" spans="1:13" ht="12.75" hidden="1">
      <c r="A86" s="83" t="s">
        <v>34</v>
      </c>
      <c r="B86" s="87" t="s">
        <v>127</v>
      </c>
      <c r="C86" s="71"/>
      <c r="D86" s="23" t="s">
        <v>82</v>
      </c>
      <c r="E86" s="29">
        <v>10</v>
      </c>
      <c r="F86" s="29">
        <v>1.699</v>
      </c>
      <c r="G86" s="37"/>
      <c r="H86" s="19">
        <v>2.826</v>
      </c>
      <c r="I86" s="26"/>
      <c r="J86" s="25"/>
      <c r="K86" s="19">
        <f aca="true" t="shared" si="1" ref="K86:K127">E86-F86-H86</f>
        <v>5.475</v>
      </c>
      <c r="L86" s="22" t="s">
        <v>66</v>
      </c>
      <c r="M86" s="97">
        <v>41669.458333333336</v>
      </c>
    </row>
    <row r="87" spans="1:13" ht="21.75" customHeight="1" hidden="1">
      <c r="A87" s="79"/>
      <c r="B87" s="71"/>
      <c r="C87" s="71"/>
      <c r="D87" s="24" t="s">
        <v>87</v>
      </c>
      <c r="E87" s="23">
        <v>0.882</v>
      </c>
      <c r="F87" s="23">
        <v>0.8</v>
      </c>
      <c r="G87" s="47"/>
      <c r="H87" s="19">
        <v>0</v>
      </c>
      <c r="I87" s="26"/>
      <c r="J87" s="31"/>
      <c r="K87" s="19">
        <f t="shared" si="1"/>
        <v>0.08199999999999996</v>
      </c>
      <c r="L87" s="28"/>
      <c r="M87" s="98"/>
    </row>
    <row r="88" spans="1:13" ht="12.75" hidden="1">
      <c r="A88" s="105" t="s">
        <v>35</v>
      </c>
      <c r="B88" s="87" t="s">
        <v>128</v>
      </c>
      <c r="C88" s="71"/>
      <c r="D88" s="23" t="s">
        <v>82</v>
      </c>
      <c r="E88" s="29">
        <v>10</v>
      </c>
      <c r="F88" s="29">
        <v>2.443</v>
      </c>
      <c r="G88" s="47"/>
      <c r="H88" s="19">
        <v>0.542</v>
      </c>
      <c r="I88" s="26"/>
      <c r="J88" s="31"/>
      <c r="K88" s="19">
        <f t="shared" si="1"/>
        <v>7.015000000000001</v>
      </c>
      <c r="L88" s="22" t="s">
        <v>67</v>
      </c>
      <c r="M88" s="97">
        <v>41990.833333333336</v>
      </c>
    </row>
    <row r="89" spans="1:13" ht="12.75" hidden="1">
      <c r="A89" s="63"/>
      <c r="B89" s="71"/>
      <c r="C89" s="71"/>
      <c r="D89" s="24" t="s">
        <v>87</v>
      </c>
      <c r="E89" s="23">
        <v>0.56</v>
      </c>
      <c r="F89" s="23">
        <v>0.1</v>
      </c>
      <c r="G89" s="33"/>
      <c r="H89" s="19">
        <v>0.04</v>
      </c>
      <c r="I89" s="26"/>
      <c r="J89" s="31"/>
      <c r="K89" s="19">
        <f t="shared" si="1"/>
        <v>0.4200000000000001</v>
      </c>
      <c r="L89" s="48"/>
      <c r="M89" s="98"/>
    </row>
    <row r="90" spans="1:13" ht="12.75" hidden="1">
      <c r="A90" s="105" t="s">
        <v>36</v>
      </c>
      <c r="B90" s="84" t="s">
        <v>129</v>
      </c>
      <c r="C90" s="85"/>
      <c r="D90" s="23" t="s">
        <v>86</v>
      </c>
      <c r="E90" s="23">
        <v>0</v>
      </c>
      <c r="F90" s="23">
        <v>0</v>
      </c>
      <c r="G90" s="42"/>
      <c r="H90" s="19">
        <v>0</v>
      </c>
      <c r="I90" s="26"/>
      <c r="J90" s="31"/>
      <c r="K90" s="19">
        <f t="shared" si="1"/>
        <v>0</v>
      </c>
      <c r="L90" s="22"/>
      <c r="M90" s="97">
        <v>41683.416666666664</v>
      </c>
    </row>
    <row r="91" spans="1:13" ht="25.5" hidden="1">
      <c r="A91" s="63"/>
      <c r="B91" s="107"/>
      <c r="C91" s="95"/>
      <c r="D91" s="23" t="s">
        <v>85</v>
      </c>
      <c r="E91" s="23">
        <v>6.3</v>
      </c>
      <c r="F91" s="23">
        <v>4.442</v>
      </c>
      <c r="G91" s="30"/>
      <c r="H91" s="19">
        <v>0.29</v>
      </c>
      <c r="I91" s="26"/>
      <c r="J91" s="31"/>
      <c r="K91" s="19">
        <f t="shared" si="1"/>
        <v>1.5679999999999996</v>
      </c>
      <c r="L91" s="48" t="s">
        <v>93</v>
      </c>
      <c r="M91" s="99"/>
    </row>
    <row r="92" spans="1:13" ht="12.75" hidden="1">
      <c r="A92" s="83" t="s">
        <v>37</v>
      </c>
      <c r="B92" s="76"/>
      <c r="C92" s="86"/>
      <c r="D92" s="24" t="s">
        <v>87</v>
      </c>
      <c r="E92" s="23">
        <v>0.882</v>
      </c>
      <c r="F92" s="23">
        <v>0.2</v>
      </c>
      <c r="G92" s="47"/>
      <c r="H92" s="19">
        <v>0</v>
      </c>
      <c r="I92" s="26"/>
      <c r="J92" s="25"/>
      <c r="K92" s="19">
        <f t="shared" si="1"/>
        <v>0.6819999999999999</v>
      </c>
      <c r="L92" s="28"/>
      <c r="M92" s="98"/>
    </row>
    <row r="93" spans="1:13" ht="29.25" customHeight="1" hidden="1">
      <c r="A93" s="106"/>
      <c r="B93" s="84" t="s">
        <v>130</v>
      </c>
      <c r="C93" s="85"/>
      <c r="D93" s="23" t="s">
        <v>86</v>
      </c>
      <c r="E93" s="23">
        <v>0</v>
      </c>
      <c r="F93" s="23">
        <v>0</v>
      </c>
      <c r="G93" s="47"/>
      <c r="H93" s="19">
        <v>0</v>
      </c>
      <c r="I93" s="26"/>
      <c r="J93" s="31"/>
      <c r="K93" s="19">
        <f t="shared" si="1"/>
        <v>0</v>
      </c>
      <c r="L93" s="22" t="s">
        <v>68</v>
      </c>
      <c r="M93" s="104">
        <v>41670.458333333336</v>
      </c>
    </row>
    <row r="94" spans="1:13" ht="12.75" hidden="1">
      <c r="A94" s="79"/>
      <c r="B94" s="76"/>
      <c r="C94" s="86"/>
      <c r="D94" s="24" t="s">
        <v>84</v>
      </c>
      <c r="E94" s="29">
        <v>6.3</v>
      </c>
      <c r="F94" s="29">
        <v>4.523</v>
      </c>
      <c r="G94" s="33"/>
      <c r="H94" s="19">
        <v>1.86</v>
      </c>
      <c r="I94" s="26"/>
      <c r="J94" s="31"/>
      <c r="K94" s="19">
        <f t="shared" si="1"/>
        <v>-0.08299999999999996</v>
      </c>
      <c r="L94" s="28"/>
      <c r="M94" s="98"/>
    </row>
    <row r="95" spans="1:14" ht="12.75" hidden="1">
      <c r="A95" s="83" t="s">
        <v>38</v>
      </c>
      <c r="B95" s="87" t="s">
        <v>160</v>
      </c>
      <c r="C95" s="71"/>
      <c r="D95" s="23" t="s">
        <v>86</v>
      </c>
      <c r="E95" s="17">
        <v>0</v>
      </c>
      <c r="F95" s="17">
        <v>0</v>
      </c>
      <c r="G95" s="30"/>
      <c r="H95" s="19">
        <v>0</v>
      </c>
      <c r="I95" s="26"/>
      <c r="J95" s="25"/>
      <c r="K95" s="19">
        <f t="shared" si="1"/>
        <v>0</v>
      </c>
      <c r="L95" s="22" t="s">
        <v>90</v>
      </c>
      <c r="M95" s="97">
        <v>41669.416666666664</v>
      </c>
      <c r="N95" s="2"/>
    </row>
    <row r="96" spans="1:13" ht="27.75" customHeight="1" hidden="1">
      <c r="A96" s="106"/>
      <c r="B96" s="72"/>
      <c r="C96" s="72"/>
      <c r="D96" s="45" t="s">
        <v>84</v>
      </c>
      <c r="E96" s="17">
        <v>4</v>
      </c>
      <c r="F96" s="35">
        <v>4.058</v>
      </c>
      <c r="G96" s="49"/>
      <c r="H96" s="35">
        <v>0.786</v>
      </c>
      <c r="I96" s="53"/>
      <c r="J96" s="31"/>
      <c r="K96" s="35">
        <f t="shared" si="1"/>
        <v>-0.8439999999999999</v>
      </c>
      <c r="L96" s="48"/>
      <c r="M96" s="99"/>
    </row>
    <row r="97" spans="1:13" ht="27.75" customHeight="1" hidden="1">
      <c r="A97" s="42"/>
      <c r="B97" s="108"/>
      <c r="C97" s="108"/>
      <c r="D97" s="42"/>
      <c r="E97" s="42"/>
      <c r="F97" s="31"/>
      <c r="G97" s="37"/>
      <c r="H97" s="31"/>
      <c r="I97" s="31"/>
      <c r="J97" s="31"/>
      <c r="K97" s="31"/>
      <c r="L97" s="5"/>
      <c r="M97" s="58"/>
    </row>
    <row r="98" spans="1:13" ht="12.75" hidden="1">
      <c r="A98" s="110" t="s">
        <v>39</v>
      </c>
      <c r="B98" s="112" t="s">
        <v>161</v>
      </c>
      <c r="C98" s="108"/>
      <c r="D98" s="31" t="s">
        <v>86</v>
      </c>
      <c r="E98" s="31">
        <v>0</v>
      </c>
      <c r="F98" s="31">
        <v>0</v>
      </c>
      <c r="G98" s="37"/>
      <c r="H98" s="31">
        <v>0</v>
      </c>
      <c r="I98" s="31"/>
      <c r="J98" s="31"/>
      <c r="K98" s="31">
        <f t="shared" si="1"/>
        <v>0</v>
      </c>
      <c r="L98" s="5" t="s">
        <v>71</v>
      </c>
      <c r="M98" s="100">
        <v>41681</v>
      </c>
    </row>
    <row r="99" spans="1:13" ht="12.75" hidden="1">
      <c r="A99" s="111"/>
      <c r="B99" s="108"/>
      <c r="C99" s="108"/>
      <c r="D99" s="31" t="s">
        <v>84</v>
      </c>
      <c r="E99" s="31">
        <v>4</v>
      </c>
      <c r="F99" s="31">
        <v>4.114</v>
      </c>
      <c r="G99" s="37"/>
      <c r="H99" s="31">
        <v>1.059</v>
      </c>
      <c r="I99" s="31"/>
      <c r="J99" s="31"/>
      <c r="K99" s="31">
        <f t="shared" si="1"/>
        <v>-1.1729999999999998</v>
      </c>
      <c r="L99" s="5"/>
      <c r="M99" s="100"/>
    </row>
    <row r="100" spans="1:13" ht="12.75" hidden="1">
      <c r="A100" s="89" t="s">
        <v>40</v>
      </c>
      <c r="B100" s="109" t="s">
        <v>162</v>
      </c>
      <c r="C100" s="108"/>
      <c r="D100" s="16" t="s">
        <v>86</v>
      </c>
      <c r="E100" s="16">
        <v>0</v>
      </c>
      <c r="F100" s="38">
        <v>0</v>
      </c>
      <c r="G100" s="38"/>
      <c r="H100" s="60">
        <v>0</v>
      </c>
      <c r="I100" s="60"/>
      <c r="J100" s="60"/>
      <c r="K100" s="46">
        <f t="shared" si="1"/>
        <v>0</v>
      </c>
      <c r="L100" s="88" t="s">
        <v>70</v>
      </c>
      <c r="M100" s="99" t="s">
        <v>153</v>
      </c>
    </row>
    <row r="101" spans="1:13" ht="12.75" hidden="1">
      <c r="A101" s="90"/>
      <c r="B101" s="109"/>
      <c r="C101" s="108"/>
      <c r="D101" s="23" t="s">
        <v>82</v>
      </c>
      <c r="E101" s="16">
        <v>10</v>
      </c>
      <c r="F101" s="16">
        <v>4.334</v>
      </c>
      <c r="G101" s="47"/>
      <c r="H101" s="46">
        <v>1.052</v>
      </c>
      <c r="I101" s="51"/>
      <c r="J101" s="31"/>
      <c r="K101" s="19">
        <f t="shared" si="1"/>
        <v>4.614000000000001</v>
      </c>
      <c r="L101" s="88"/>
      <c r="M101" s="99"/>
    </row>
    <row r="102" spans="1:14" ht="12.75" hidden="1">
      <c r="A102" s="91"/>
      <c r="B102" s="76"/>
      <c r="C102" s="86"/>
      <c r="D102" s="40" t="s">
        <v>83</v>
      </c>
      <c r="E102" s="40">
        <v>0.882</v>
      </c>
      <c r="F102" s="24">
        <v>0.415</v>
      </c>
      <c r="G102" s="47"/>
      <c r="H102" s="50">
        <v>0.025</v>
      </c>
      <c r="K102" s="19">
        <f t="shared" si="1"/>
        <v>0.442</v>
      </c>
      <c r="L102" s="73"/>
      <c r="M102" s="98"/>
      <c r="N102" s="1"/>
    </row>
    <row r="103" spans="1:14" ht="12.75" hidden="1">
      <c r="A103" s="78" t="s">
        <v>41</v>
      </c>
      <c r="B103" s="87" t="s">
        <v>131</v>
      </c>
      <c r="C103" s="71"/>
      <c r="D103" s="23" t="s">
        <v>86</v>
      </c>
      <c r="E103" s="17">
        <v>0</v>
      </c>
      <c r="F103" s="17">
        <v>0</v>
      </c>
      <c r="G103" s="33"/>
      <c r="H103" s="19">
        <v>0</v>
      </c>
      <c r="I103" s="26"/>
      <c r="J103" s="31"/>
      <c r="K103" s="19">
        <f t="shared" si="1"/>
        <v>0</v>
      </c>
      <c r="L103" s="22" t="s">
        <v>69</v>
      </c>
      <c r="M103" s="97">
        <v>41668.458333333336</v>
      </c>
      <c r="N103" s="1"/>
    </row>
    <row r="104" spans="1:13" ht="12.75" hidden="1">
      <c r="A104" s="79"/>
      <c r="B104" s="71"/>
      <c r="C104" s="71"/>
      <c r="D104" s="23" t="s">
        <v>84</v>
      </c>
      <c r="E104" s="23">
        <v>4</v>
      </c>
      <c r="F104" s="23">
        <v>2.745</v>
      </c>
      <c r="G104" s="30"/>
      <c r="H104" s="19">
        <v>0.952</v>
      </c>
      <c r="I104" s="26"/>
      <c r="J104" s="25"/>
      <c r="K104" s="19">
        <f t="shared" si="1"/>
        <v>0.30299999999999994</v>
      </c>
      <c r="L104" s="28"/>
      <c r="M104" s="98"/>
    </row>
    <row r="105" spans="1:13" ht="25.5" hidden="1">
      <c r="A105" s="105" t="s">
        <v>42</v>
      </c>
      <c r="B105" s="84" t="s">
        <v>132</v>
      </c>
      <c r="C105" s="85"/>
      <c r="D105" s="23" t="s">
        <v>86</v>
      </c>
      <c r="E105" s="17">
        <v>0</v>
      </c>
      <c r="F105" s="17">
        <v>0</v>
      </c>
      <c r="H105" s="19">
        <v>0</v>
      </c>
      <c r="I105" s="26"/>
      <c r="J105" s="31"/>
      <c r="K105" s="19">
        <f t="shared" si="1"/>
        <v>0</v>
      </c>
      <c r="L105" s="22" t="s">
        <v>70</v>
      </c>
      <c r="M105" s="97">
        <v>41978.625</v>
      </c>
    </row>
    <row r="106" spans="1:13" ht="12.75" hidden="1">
      <c r="A106" s="63"/>
      <c r="B106" s="76"/>
      <c r="C106" s="86"/>
      <c r="D106" s="23" t="s">
        <v>84</v>
      </c>
      <c r="E106" s="23">
        <v>4</v>
      </c>
      <c r="F106" s="23">
        <v>1.403</v>
      </c>
      <c r="G106" s="47"/>
      <c r="H106" s="19">
        <v>0</v>
      </c>
      <c r="I106" s="26"/>
      <c r="J106" s="31"/>
      <c r="K106" s="19">
        <f t="shared" si="1"/>
        <v>2.597</v>
      </c>
      <c r="L106" s="28"/>
      <c r="M106" s="98"/>
    </row>
    <row r="107" spans="1:13" ht="25.5" hidden="1">
      <c r="A107" s="83" t="s">
        <v>43</v>
      </c>
      <c r="B107" s="87" t="s">
        <v>133</v>
      </c>
      <c r="C107" s="71"/>
      <c r="D107" s="23" t="s">
        <v>86</v>
      </c>
      <c r="E107" s="17">
        <v>0</v>
      </c>
      <c r="F107" s="35">
        <v>0</v>
      </c>
      <c r="G107" s="33"/>
      <c r="H107" s="19">
        <v>0</v>
      </c>
      <c r="I107" s="26"/>
      <c r="J107" s="31"/>
      <c r="K107" s="19">
        <f t="shared" si="1"/>
        <v>0</v>
      </c>
      <c r="L107" s="22" t="s">
        <v>70</v>
      </c>
      <c r="M107" s="97">
        <v>41970.708333333336</v>
      </c>
    </row>
    <row r="108" spans="1:13" ht="12.75" hidden="1">
      <c r="A108" s="79"/>
      <c r="B108" s="71"/>
      <c r="C108" s="71"/>
      <c r="D108" s="23" t="s">
        <v>84</v>
      </c>
      <c r="E108" s="23">
        <v>6.3</v>
      </c>
      <c r="F108" s="19">
        <v>2.727</v>
      </c>
      <c r="G108" s="30"/>
      <c r="H108" s="19">
        <v>0</v>
      </c>
      <c r="I108" s="26"/>
      <c r="J108" s="25"/>
      <c r="K108" s="19">
        <f t="shared" si="1"/>
        <v>3.573</v>
      </c>
      <c r="L108" s="28"/>
      <c r="M108" s="98"/>
    </row>
    <row r="109" spans="1:13" ht="12.75" hidden="1">
      <c r="A109" s="105" t="s">
        <v>44</v>
      </c>
      <c r="B109" s="84" t="s">
        <v>134</v>
      </c>
      <c r="C109" s="85"/>
      <c r="D109" s="23" t="s">
        <v>86</v>
      </c>
      <c r="E109" s="17">
        <v>0</v>
      </c>
      <c r="F109" s="17">
        <v>0</v>
      </c>
      <c r="G109" s="47"/>
      <c r="H109" s="19">
        <v>0</v>
      </c>
      <c r="I109" s="26"/>
      <c r="J109" s="31"/>
      <c r="K109" s="19">
        <f t="shared" si="1"/>
        <v>0</v>
      </c>
      <c r="L109" s="22" t="s">
        <v>72</v>
      </c>
      <c r="M109" s="97">
        <v>41664.166666666664</v>
      </c>
    </row>
    <row r="110" spans="1:13" ht="12.75" hidden="1">
      <c r="A110" s="63"/>
      <c r="B110" s="76"/>
      <c r="C110" s="86"/>
      <c r="D110" s="23" t="s">
        <v>82</v>
      </c>
      <c r="E110" s="23">
        <v>10</v>
      </c>
      <c r="F110" s="23">
        <v>5.674</v>
      </c>
      <c r="G110" s="47"/>
      <c r="H110" s="19">
        <v>0</v>
      </c>
      <c r="I110" s="26"/>
      <c r="J110" s="31"/>
      <c r="K110" s="19">
        <f t="shared" si="1"/>
        <v>4.326</v>
      </c>
      <c r="L110" s="28"/>
      <c r="M110" s="98"/>
    </row>
    <row r="111" spans="1:13" ht="12.75" hidden="1">
      <c r="A111" s="55" t="s">
        <v>45</v>
      </c>
      <c r="B111" s="87" t="s">
        <v>135</v>
      </c>
      <c r="C111" s="71"/>
      <c r="D111" s="23" t="s">
        <v>86</v>
      </c>
      <c r="E111" s="17">
        <v>0</v>
      </c>
      <c r="F111" s="17">
        <v>0</v>
      </c>
      <c r="G111" s="33"/>
      <c r="H111" s="19">
        <v>0</v>
      </c>
      <c r="I111" s="26"/>
      <c r="J111" s="31"/>
      <c r="K111" s="19">
        <f t="shared" si="1"/>
        <v>0</v>
      </c>
      <c r="L111" s="22" t="s">
        <v>91</v>
      </c>
      <c r="M111" s="104">
        <v>41772.833333333336</v>
      </c>
    </row>
    <row r="112" spans="1:13" ht="12.75" hidden="1">
      <c r="A112" s="55"/>
      <c r="B112" s="71"/>
      <c r="C112" s="71"/>
      <c r="D112" s="23" t="s">
        <v>82</v>
      </c>
      <c r="E112" s="23">
        <v>6.3</v>
      </c>
      <c r="F112" s="23">
        <v>1.496</v>
      </c>
      <c r="G112" s="30"/>
      <c r="H112" s="19">
        <v>0.2</v>
      </c>
      <c r="I112" s="26"/>
      <c r="J112" s="25"/>
      <c r="K112" s="19">
        <f t="shared" si="1"/>
        <v>4.604</v>
      </c>
      <c r="L112" s="28"/>
      <c r="M112" s="98"/>
    </row>
    <row r="113" spans="1:14" ht="12.75" hidden="1">
      <c r="A113" s="83" t="s">
        <v>46</v>
      </c>
      <c r="B113" s="84" t="s">
        <v>136</v>
      </c>
      <c r="C113" s="85"/>
      <c r="D113" s="23" t="s">
        <v>86</v>
      </c>
      <c r="E113" s="17">
        <v>0</v>
      </c>
      <c r="F113" s="17">
        <v>0</v>
      </c>
      <c r="G113" s="47"/>
      <c r="H113" s="19">
        <v>0</v>
      </c>
      <c r="I113" s="26"/>
      <c r="J113" s="31"/>
      <c r="K113" s="19">
        <f t="shared" si="1"/>
        <v>0</v>
      </c>
      <c r="L113" s="22" t="s">
        <v>73</v>
      </c>
      <c r="M113" s="97">
        <v>41978.833333333336</v>
      </c>
      <c r="N113" s="1"/>
    </row>
    <row r="114" spans="1:13" ht="12.75" hidden="1">
      <c r="A114" s="79"/>
      <c r="B114" s="76"/>
      <c r="C114" s="86"/>
      <c r="D114" s="23" t="s">
        <v>84</v>
      </c>
      <c r="E114" s="23">
        <v>4</v>
      </c>
      <c r="F114" s="23">
        <v>1.951</v>
      </c>
      <c r="G114" s="47"/>
      <c r="H114" s="19">
        <v>0.395</v>
      </c>
      <c r="I114" s="26"/>
      <c r="J114" s="31"/>
      <c r="K114" s="19">
        <f t="shared" si="1"/>
        <v>1.654</v>
      </c>
      <c r="L114" s="28"/>
      <c r="M114" s="98"/>
    </row>
    <row r="115" spans="1:13" ht="12.75" hidden="1">
      <c r="A115" s="83" t="s">
        <v>47</v>
      </c>
      <c r="B115" s="84" t="s">
        <v>137</v>
      </c>
      <c r="C115" s="85"/>
      <c r="D115" s="23" t="s">
        <v>86</v>
      </c>
      <c r="E115" s="17">
        <v>0</v>
      </c>
      <c r="F115" s="17">
        <v>0</v>
      </c>
      <c r="G115" s="33"/>
      <c r="H115" s="19">
        <v>0</v>
      </c>
      <c r="I115" s="26"/>
      <c r="J115" s="31"/>
      <c r="K115" s="19">
        <f t="shared" si="1"/>
        <v>0</v>
      </c>
      <c r="L115" s="22" t="s">
        <v>74</v>
      </c>
      <c r="M115" s="97">
        <v>41693.333333333336</v>
      </c>
    </row>
    <row r="116" spans="1:13" ht="12.75" hidden="1">
      <c r="A116" s="79"/>
      <c r="B116" s="76"/>
      <c r="C116" s="86"/>
      <c r="D116" s="23" t="s">
        <v>82</v>
      </c>
      <c r="E116" s="23">
        <v>6.3</v>
      </c>
      <c r="F116" s="23">
        <v>2.225</v>
      </c>
      <c r="G116" s="30"/>
      <c r="H116" s="19">
        <v>1.4</v>
      </c>
      <c r="I116" s="26"/>
      <c r="J116" s="25"/>
      <c r="K116" s="19">
        <f t="shared" si="1"/>
        <v>2.6749999999999994</v>
      </c>
      <c r="L116" s="28"/>
      <c r="M116" s="98"/>
    </row>
    <row r="117" spans="1:13" ht="12.75" hidden="1">
      <c r="A117" s="78" t="s">
        <v>78</v>
      </c>
      <c r="B117" s="84" t="s">
        <v>138</v>
      </c>
      <c r="C117" s="85"/>
      <c r="D117" s="23" t="s">
        <v>86</v>
      </c>
      <c r="E117" s="17">
        <v>0</v>
      </c>
      <c r="F117" s="17">
        <v>0</v>
      </c>
      <c r="G117" s="47"/>
      <c r="H117" s="19">
        <v>0</v>
      </c>
      <c r="I117" s="26"/>
      <c r="J117" s="52"/>
      <c r="K117" s="19">
        <f t="shared" si="1"/>
        <v>0</v>
      </c>
      <c r="L117" s="22" t="s">
        <v>75</v>
      </c>
      <c r="M117" s="97">
        <v>42373.916666666664</v>
      </c>
    </row>
    <row r="118" spans="1:13" ht="12.75" hidden="1">
      <c r="A118" s="79"/>
      <c r="B118" s="76"/>
      <c r="C118" s="86"/>
      <c r="D118" s="23" t="s">
        <v>84</v>
      </c>
      <c r="E118" s="23">
        <v>6.3</v>
      </c>
      <c r="F118" s="23">
        <v>2.112</v>
      </c>
      <c r="G118" s="47"/>
      <c r="H118" s="19">
        <v>0.268</v>
      </c>
      <c r="I118" s="26"/>
      <c r="J118" s="52"/>
      <c r="K118" s="19">
        <f t="shared" si="1"/>
        <v>3.92</v>
      </c>
      <c r="L118" s="28"/>
      <c r="M118" s="98"/>
    </row>
    <row r="119" spans="1:13" ht="12.75" hidden="1">
      <c r="A119" s="78" t="s">
        <v>80</v>
      </c>
      <c r="B119" s="107" t="s">
        <v>139</v>
      </c>
      <c r="C119" s="108"/>
      <c r="D119" s="19" t="s">
        <v>86</v>
      </c>
      <c r="E119" s="19">
        <v>0</v>
      </c>
      <c r="F119" s="19">
        <v>0</v>
      </c>
      <c r="G119" s="47"/>
      <c r="H119" s="19">
        <v>0</v>
      </c>
      <c r="I119" s="26"/>
      <c r="J119" s="52"/>
      <c r="K119" s="19">
        <f t="shared" si="1"/>
        <v>0</v>
      </c>
      <c r="L119" s="92" t="s">
        <v>76</v>
      </c>
      <c r="M119" s="97">
        <v>41936.916666666664</v>
      </c>
    </row>
    <row r="120" spans="1:13" ht="12.75" hidden="1">
      <c r="A120" s="79"/>
      <c r="B120" s="76"/>
      <c r="C120" s="86"/>
      <c r="D120" s="19" t="s">
        <v>82</v>
      </c>
      <c r="E120" s="40">
        <v>10</v>
      </c>
      <c r="F120" s="40">
        <v>5.81</v>
      </c>
      <c r="G120" s="47"/>
      <c r="H120" s="25">
        <v>0</v>
      </c>
      <c r="I120" s="26"/>
      <c r="J120" s="25"/>
      <c r="K120" s="19">
        <f t="shared" si="1"/>
        <v>4.19</v>
      </c>
      <c r="L120" s="73"/>
      <c r="M120" s="98"/>
    </row>
    <row r="121" spans="1:13" ht="20.25" customHeight="1" hidden="1">
      <c r="A121" s="106" t="s">
        <v>79</v>
      </c>
      <c r="B121" s="71" t="s">
        <v>140</v>
      </c>
      <c r="C121" s="71"/>
      <c r="D121" s="24" t="s">
        <v>86</v>
      </c>
      <c r="E121" s="23">
        <v>0</v>
      </c>
      <c r="F121" s="23">
        <v>0</v>
      </c>
      <c r="G121" s="47"/>
      <c r="H121" s="19">
        <v>0</v>
      </c>
      <c r="I121" s="26"/>
      <c r="J121" s="19"/>
      <c r="K121" s="19">
        <f t="shared" si="1"/>
        <v>0</v>
      </c>
      <c r="L121" s="72" t="s">
        <v>92</v>
      </c>
      <c r="M121" s="97" t="s">
        <v>96</v>
      </c>
    </row>
    <row r="122" spans="1:13" ht="19.5" customHeight="1" hidden="1">
      <c r="A122" s="79"/>
      <c r="B122" s="71"/>
      <c r="C122" s="71"/>
      <c r="D122" s="24" t="s">
        <v>82</v>
      </c>
      <c r="E122" s="16">
        <v>16</v>
      </c>
      <c r="F122" s="16">
        <v>1.403</v>
      </c>
      <c r="G122" s="47"/>
      <c r="H122" s="19">
        <v>3.362</v>
      </c>
      <c r="I122" s="26"/>
      <c r="J122" s="19"/>
      <c r="K122" s="19">
        <f t="shared" si="1"/>
        <v>11.235</v>
      </c>
      <c r="L122" s="73"/>
      <c r="M122" s="98"/>
    </row>
    <row r="123" spans="1:13" ht="12.75" hidden="1">
      <c r="A123" s="63" t="s">
        <v>81</v>
      </c>
      <c r="B123" s="71" t="s">
        <v>141</v>
      </c>
      <c r="C123" s="71"/>
      <c r="D123" s="24" t="s">
        <v>82</v>
      </c>
      <c r="E123" s="23">
        <v>10</v>
      </c>
      <c r="F123" s="23">
        <v>0.165</v>
      </c>
      <c r="G123" s="47"/>
      <c r="H123" s="19">
        <v>0.789</v>
      </c>
      <c r="I123" s="26"/>
      <c r="J123" s="8"/>
      <c r="K123" s="19">
        <f t="shared" si="1"/>
        <v>9.046000000000001</v>
      </c>
      <c r="L123" s="119" t="s">
        <v>94</v>
      </c>
      <c r="M123" s="97" t="s">
        <v>154</v>
      </c>
    </row>
    <row r="124" spans="1:13" ht="30" customHeight="1" hidden="1">
      <c r="A124" s="63"/>
      <c r="B124" s="71"/>
      <c r="C124" s="71"/>
      <c r="D124" s="24" t="s">
        <v>87</v>
      </c>
      <c r="E124" s="16">
        <v>0.882</v>
      </c>
      <c r="F124" s="16">
        <v>0</v>
      </c>
      <c r="G124" s="47"/>
      <c r="H124" s="46">
        <v>0</v>
      </c>
      <c r="I124" s="51"/>
      <c r="J124" s="8"/>
      <c r="K124" s="19">
        <f t="shared" si="1"/>
        <v>0.882</v>
      </c>
      <c r="L124" s="119"/>
      <c r="M124" s="98"/>
    </row>
    <row r="125" spans="1:13" ht="12.75" hidden="1">
      <c r="A125" s="63">
        <v>52</v>
      </c>
      <c r="B125" s="71" t="s">
        <v>142</v>
      </c>
      <c r="C125" s="71"/>
      <c r="D125" s="24" t="s">
        <v>82</v>
      </c>
      <c r="E125" s="23">
        <v>10</v>
      </c>
      <c r="F125" s="23">
        <v>0</v>
      </c>
      <c r="H125" s="19">
        <v>0.34</v>
      </c>
      <c r="I125" s="26"/>
      <c r="J125" s="8"/>
      <c r="K125" s="19">
        <f t="shared" si="1"/>
        <v>9.66</v>
      </c>
      <c r="L125" s="71" t="s">
        <v>97</v>
      </c>
      <c r="M125" s="72" t="s">
        <v>96</v>
      </c>
    </row>
    <row r="126" spans="1:13" ht="39.75" customHeight="1" hidden="1">
      <c r="A126" s="63"/>
      <c r="B126" s="72"/>
      <c r="C126" s="72"/>
      <c r="D126" s="45" t="s">
        <v>87</v>
      </c>
      <c r="E126" s="17">
        <v>1.4</v>
      </c>
      <c r="F126" s="17">
        <v>0</v>
      </c>
      <c r="H126" s="35">
        <v>0</v>
      </c>
      <c r="I126" s="53"/>
      <c r="J126" s="8"/>
      <c r="K126" s="35">
        <f t="shared" si="1"/>
        <v>1.4</v>
      </c>
      <c r="L126" s="72"/>
      <c r="M126" s="88"/>
    </row>
    <row r="127" spans="1:13" ht="12.75" hidden="1">
      <c r="A127" s="63">
        <v>53</v>
      </c>
      <c r="B127" s="74" t="s">
        <v>167</v>
      </c>
      <c r="C127" s="75"/>
      <c r="D127" s="24" t="s">
        <v>85</v>
      </c>
      <c r="E127" s="24">
        <v>6</v>
      </c>
      <c r="F127" s="24">
        <v>1.26</v>
      </c>
      <c r="G127" s="24"/>
      <c r="H127" s="50">
        <v>0.157</v>
      </c>
      <c r="I127" s="50"/>
      <c r="J127" s="50"/>
      <c r="K127" s="50">
        <f t="shared" si="1"/>
        <v>4.583</v>
      </c>
      <c r="L127" s="72" t="s">
        <v>171</v>
      </c>
      <c r="M127" s="24" t="s">
        <v>170</v>
      </c>
    </row>
    <row r="128" spans="1:13" ht="12.75" hidden="1">
      <c r="A128" s="63"/>
      <c r="B128" s="76"/>
      <c r="C128" s="77"/>
      <c r="D128" s="24" t="s">
        <v>87</v>
      </c>
      <c r="E128" s="24">
        <v>0.882</v>
      </c>
      <c r="F128" s="24">
        <v>0.21</v>
      </c>
      <c r="G128" s="24"/>
      <c r="H128" s="50">
        <v>0</v>
      </c>
      <c r="I128" s="50"/>
      <c r="J128" s="50"/>
      <c r="K128" s="50">
        <v>0.672</v>
      </c>
      <c r="L128" s="73"/>
      <c r="M128" s="24"/>
    </row>
    <row r="129" spans="9:11" ht="12.75" hidden="1">
      <c r="I129" s="8"/>
      <c r="J129" s="8"/>
      <c r="K129" s="8"/>
    </row>
    <row r="130" spans="9:11" ht="12.75" hidden="1">
      <c r="I130" s="8"/>
      <c r="J130" s="8"/>
      <c r="K130" s="8"/>
    </row>
    <row r="131" spans="9:11" ht="12.75" hidden="1">
      <c r="I131" s="8"/>
      <c r="J131" s="8"/>
      <c r="K131" s="8"/>
    </row>
    <row r="132" spans="9:11" ht="12.75" hidden="1">
      <c r="I132" s="8"/>
      <c r="J132" s="8"/>
      <c r="K132" s="8"/>
    </row>
    <row r="133" spans="9:11" ht="12.75" hidden="1">
      <c r="I133" s="8"/>
      <c r="J133" s="8"/>
      <c r="K133" s="8"/>
    </row>
    <row r="134" spans="9:11" ht="12.75" hidden="1">
      <c r="I134" s="8"/>
      <c r="J134" s="8"/>
      <c r="K134" s="8"/>
    </row>
    <row r="135" spans="9:11" ht="12.75" hidden="1">
      <c r="I135" s="8"/>
      <c r="J135" s="8"/>
      <c r="K135" s="8"/>
    </row>
    <row r="136" spans="9:11" ht="12.75" hidden="1">
      <c r="I136" s="8"/>
      <c r="J136" s="8"/>
      <c r="K136" s="8"/>
    </row>
    <row r="137" spans="9:11" ht="12.75" hidden="1">
      <c r="I137" s="8"/>
      <c r="J137" s="8"/>
      <c r="K137" s="8"/>
    </row>
    <row r="138" spans="9:11" ht="12.75" hidden="1">
      <c r="I138" s="8"/>
      <c r="J138" s="8"/>
      <c r="K138" s="8"/>
    </row>
    <row r="139" spans="9:11" ht="12.75" hidden="1">
      <c r="I139" s="8"/>
      <c r="J139" s="8"/>
      <c r="K139" s="8"/>
    </row>
    <row r="140" spans="9:11" ht="12.75" hidden="1">
      <c r="I140" s="8"/>
      <c r="J140" s="8"/>
      <c r="K140" s="8"/>
    </row>
    <row r="141" spans="9:11" ht="12.75" hidden="1">
      <c r="I141" s="8"/>
      <c r="J141" s="8"/>
      <c r="K141" s="8"/>
    </row>
    <row r="142" spans="9:11" ht="12.75" hidden="1">
      <c r="I142" s="8"/>
      <c r="J142" s="8"/>
      <c r="K142" s="8"/>
    </row>
    <row r="143" spans="9:11" ht="12.75" hidden="1">
      <c r="I143" s="8"/>
      <c r="J143" s="8"/>
      <c r="K143" s="8"/>
    </row>
    <row r="144" spans="9:11" ht="12.75" hidden="1">
      <c r="I144" s="8"/>
      <c r="J144" s="8"/>
      <c r="K144" s="8"/>
    </row>
    <row r="145" spans="9:11" ht="12.75" hidden="1">
      <c r="I145" s="8"/>
      <c r="J145" s="8"/>
      <c r="K145" s="8"/>
    </row>
    <row r="146" spans="9:11" ht="12.75" hidden="1">
      <c r="I146" s="8"/>
      <c r="J146" s="8"/>
      <c r="K146" s="8"/>
    </row>
    <row r="147" spans="9:11" ht="12.75" hidden="1">
      <c r="I147" s="8"/>
      <c r="J147" s="8"/>
      <c r="K147" s="8"/>
    </row>
    <row r="148" spans="9:11" ht="12.75" hidden="1">
      <c r="I148" s="8"/>
      <c r="J148" s="8"/>
      <c r="K148" s="8"/>
    </row>
    <row r="149" spans="9:11" ht="12.75" hidden="1">
      <c r="I149" s="8"/>
      <c r="J149" s="8"/>
      <c r="K149" s="8"/>
    </row>
    <row r="150" spans="9:11" ht="12.75" hidden="1">
      <c r="I150" s="8"/>
      <c r="J150" s="8"/>
      <c r="K150" s="8"/>
    </row>
    <row r="151" spans="9:11" ht="12.75" hidden="1">
      <c r="I151" s="8"/>
      <c r="J151" s="8"/>
      <c r="K151" s="8"/>
    </row>
    <row r="152" spans="9:11" ht="12.75">
      <c r="I152" s="8"/>
      <c r="J152" s="8"/>
      <c r="K152" s="8"/>
    </row>
    <row r="153" spans="9:11" ht="12.75">
      <c r="I153" s="8"/>
      <c r="J153" s="8"/>
      <c r="K153" s="8"/>
    </row>
    <row r="154" spans="9:11" ht="12.75">
      <c r="I154" s="8"/>
      <c r="J154" s="8"/>
      <c r="K154" s="8"/>
    </row>
    <row r="155" spans="9:11" ht="12.75">
      <c r="I155" s="8"/>
      <c r="J155" s="8"/>
      <c r="K155" s="8"/>
    </row>
    <row r="156" spans="9:11" ht="12.75">
      <c r="I156" s="8"/>
      <c r="J156" s="8"/>
      <c r="K156" s="8"/>
    </row>
    <row r="157" spans="9:11" ht="12.75">
      <c r="I157" s="8"/>
      <c r="J157" s="8"/>
      <c r="K157" s="8"/>
    </row>
  </sheetData>
  <sheetProtection/>
  <mergeCells count="212">
    <mergeCell ref="A16:A17"/>
    <mergeCell ref="B16:C17"/>
    <mergeCell ref="L16:L17"/>
    <mergeCell ref="M16:M17"/>
    <mergeCell ref="E6:E7"/>
    <mergeCell ref="A39:A40"/>
    <mergeCell ref="B125:C126"/>
    <mergeCell ref="A127:A128"/>
    <mergeCell ref="L125:L126"/>
    <mergeCell ref="M125:M126"/>
    <mergeCell ref="B123:C124"/>
    <mergeCell ref="A125:A126"/>
    <mergeCell ref="L123:L124"/>
    <mergeCell ref="M123:M124"/>
    <mergeCell ref="A29:A30"/>
    <mergeCell ref="A31:A32"/>
    <mergeCell ref="A35:A36"/>
    <mergeCell ref="A37:A38"/>
    <mergeCell ref="B35:C36"/>
    <mergeCell ref="A51:A52"/>
    <mergeCell ref="B49:C50"/>
    <mergeCell ref="B31:C32"/>
    <mergeCell ref="A33:A34"/>
    <mergeCell ref="B33:C34"/>
    <mergeCell ref="B21:C22"/>
    <mergeCell ref="B23:C24"/>
    <mergeCell ref="B25:C26"/>
    <mergeCell ref="B27:C28"/>
    <mergeCell ref="B19:C20"/>
    <mergeCell ref="A19:A20"/>
    <mergeCell ref="A21:A22"/>
    <mergeCell ref="A23:A24"/>
    <mergeCell ref="A25:A26"/>
    <mergeCell ref="A27:A28"/>
    <mergeCell ref="B37:C38"/>
    <mergeCell ref="A41:A42"/>
    <mergeCell ref="B29:C30"/>
    <mergeCell ref="B39:C40"/>
    <mergeCell ref="A49:A50"/>
    <mergeCell ref="B47:C48"/>
    <mergeCell ref="B41:C42"/>
    <mergeCell ref="A43:A44"/>
    <mergeCell ref="A45:A46"/>
    <mergeCell ref="B43:C44"/>
    <mergeCell ref="A47:A48"/>
    <mergeCell ref="B45:C46"/>
    <mergeCell ref="A57:A58"/>
    <mergeCell ref="B55:C56"/>
    <mergeCell ref="A59:A60"/>
    <mergeCell ref="B57:C58"/>
    <mergeCell ref="A53:A54"/>
    <mergeCell ref="B51:C52"/>
    <mergeCell ref="A55:A56"/>
    <mergeCell ref="B53:C54"/>
    <mergeCell ref="A61:A62"/>
    <mergeCell ref="B59:C60"/>
    <mergeCell ref="A63:A64"/>
    <mergeCell ref="B61:C62"/>
    <mergeCell ref="A65:A66"/>
    <mergeCell ref="B63:C64"/>
    <mergeCell ref="A67:A68"/>
    <mergeCell ref="B65:C66"/>
    <mergeCell ref="A69:A70"/>
    <mergeCell ref="B67:C68"/>
    <mergeCell ref="A71:A73"/>
    <mergeCell ref="B69:C71"/>
    <mergeCell ref="A74:A75"/>
    <mergeCell ref="B72:C73"/>
    <mergeCell ref="A76:A77"/>
    <mergeCell ref="B74:C75"/>
    <mergeCell ref="A78:A79"/>
    <mergeCell ref="B76:C77"/>
    <mergeCell ref="A80:A81"/>
    <mergeCell ref="B78:C79"/>
    <mergeCell ref="A82:A83"/>
    <mergeCell ref="B80:C81"/>
    <mergeCell ref="A84:A85"/>
    <mergeCell ref="B82:C83"/>
    <mergeCell ref="A86:A87"/>
    <mergeCell ref="B84:C85"/>
    <mergeCell ref="B98:C99"/>
    <mergeCell ref="A88:A89"/>
    <mergeCell ref="B86:C87"/>
    <mergeCell ref="A90:A91"/>
    <mergeCell ref="B88:C89"/>
    <mergeCell ref="A92:A94"/>
    <mergeCell ref="B90:C92"/>
    <mergeCell ref="B93:C94"/>
    <mergeCell ref="B100:C102"/>
    <mergeCell ref="A105:A106"/>
    <mergeCell ref="B103:C104"/>
    <mergeCell ref="A95:A96"/>
    <mergeCell ref="A107:A108"/>
    <mergeCell ref="A98:A99"/>
    <mergeCell ref="B95:C96"/>
    <mergeCell ref="B105:C106"/>
    <mergeCell ref="B97:C97"/>
    <mergeCell ref="A113:A114"/>
    <mergeCell ref="B111:C112"/>
    <mergeCell ref="A123:A124"/>
    <mergeCell ref="B121:C122"/>
    <mergeCell ref="A121:A122"/>
    <mergeCell ref="B119:C120"/>
    <mergeCell ref="A115:A116"/>
    <mergeCell ref="A117:A118"/>
    <mergeCell ref="B115:C116"/>
    <mergeCell ref="A119:A120"/>
    <mergeCell ref="B117:C118"/>
    <mergeCell ref="M6:M7"/>
    <mergeCell ref="M19:M20"/>
    <mergeCell ref="M21:M22"/>
    <mergeCell ref="M23:M24"/>
    <mergeCell ref="M25:M26"/>
    <mergeCell ref="M43:M44"/>
    <mergeCell ref="M45:M46"/>
    <mergeCell ref="M47:M48"/>
    <mergeCell ref="M49:M50"/>
    <mergeCell ref="A109:A110"/>
    <mergeCell ref="L45:L46"/>
    <mergeCell ref="M27:M28"/>
    <mergeCell ref="M29:M30"/>
    <mergeCell ref="M31:M32"/>
    <mergeCell ref="M33:M34"/>
    <mergeCell ref="M35:M36"/>
    <mergeCell ref="M37:M38"/>
    <mergeCell ref="M39:M40"/>
    <mergeCell ref="M41:M42"/>
    <mergeCell ref="M67:M68"/>
    <mergeCell ref="M72:M73"/>
    <mergeCell ref="M51:M52"/>
    <mergeCell ref="M53:M54"/>
    <mergeCell ref="M55:M56"/>
    <mergeCell ref="M57:M58"/>
    <mergeCell ref="M59:M60"/>
    <mergeCell ref="M61:M62"/>
    <mergeCell ref="M63:M64"/>
    <mergeCell ref="M65:M66"/>
    <mergeCell ref="M69:M71"/>
    <mergeCell ref="M82:M83"/>
    <mergeCell ref="M84:M85"/>
    <mergeCell ref="M86:M87"/>
    <mergeCell ref="M88:M89"/>
    <mergeCell ref="M93:M94"/>
    <mergeCell ref="L69:L71"/>
    <mergeCell ref="M107:M108"/>
    <mergeCell ref="M109:M110"/>
    <mergeCell ref="M111:M112"/>
    <mergeCell ref="M105:M106"/>
    <mergeCell ref="M90:M92"/>
    <mergeCell ref="M74:M75"/>
    <mergeCell ref="M76:M77"/>
    <mergeCell ref="M78:M79"/>
    <mergeCell ref="M80:M81"/>
    <mergeCell ref="M119:M120"/>
    <mergeCell ref="M121:M122"/>
    <mergeCell ref="M95:M96"/>
    <mergeCell ref="M98:M99"/>
    <mergeCell ref="M100:M102"/>
    <mergeCell ref="M103:M104"/>
    <mergeCell ref="M113:M114"/>
    <mergeCell ref="M115:M116"/>
    <mergeCell ref="M117:M118"/>
    <mergeCell ref="A1:M1"/>
    <mergeCell ref="L119:L120"/>
    <mergeCell ref="L37:L38"/>
    <mergeCell ref="L41:L42"/>
    <mergeCell ref="L43:L44"/>
    <mergeCell ref="F6:F7"/>
    <mergeCell ref="B6:C7"/>
    <mergeCell ref="K6:K7"/>
    <mergeCell ref="L27:L28"/>
    <mergeCell ref="H6:H7"/>
    <mergeCell ref="L100:L102"/>
    <mergeCell ref="A103:A104"/>
    <mergeCell ref="A100:A102"/>
    <mergeCell ref="L72:L73"/>
    <mergeCell ref="L121:L122"/>
    <mergeCell ref="L23:L24"/>
    <mergeCell ref="L33:L34"/>
    <mergeCell ref="L31:L32"/>
    <mergeCell ref="L29:L30"/>
    <mergeCell ref="L35:L36"/>
    <mergeCell ref="L127:L128"/>
    <mergeCell ref="B127:C128"/>
    <mergeCell ref="D70:D71"/>
    <mergeCell ref="E70:E71"/>
    <mergeCell ref="F70:F71"/>
    <mergeCell ref="H70:H71"/>
    <mergeCell ref="K70:K71"/>
    <mergeCell ref="B113:C114"/>
    <mergeCell ref="B107:C108"/>
    <mergeCell ref="B109:C110"/>
    <mergeCell ref="L14:L15"/>
    <mergeCell ref="M8:M9"/>
    <mergeCell ref="M10:M11"/>
    <mergeCell ref="M12:M13"/>
    <mergeCell ref="M14:M15"/>
    <mergeCell ref="A6:A7"/>
    <mergeCell ref="B8:C9"/>
    <mergeCell ref="B10:C11"/>
    <mergeCell ref="B12:C13"/>
    <mergeCell ref="B14:C15"/>
    <mergeCell ref="A8:A9"/>
    <mergeCell ref="A10:A11"/>
    <mergeCell ref="A12:A13"/>
    <mergeCell ref="A14:A15"/>
    <mergeCell ref="A3:M3"/>
    <mergeCell ref="D6:D7"/>
    <mergeCell ref="L6:L7"/>
    <mergeCell ref="L8:L9"/>
    <mergeCell ref="L10:L11"/>
    <mergeCell ref="L12:L13"/>
  </mergeCells>
  <printOptions/>
  <pageMargins left="0.2362204724409449" right="0.2362204724409449" top="0" bottom="0" header="0" footer="0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</cp:lastModifiedBy>
  <cp:lastPrinted>2017-07-07T03:31:00Z</cp:lastPrinted>
  <dcterms:created xsi:type="dcterms:W3CDTF">1996-10-08T23:32:33Z</dcterms:created>
  <dcterms:modified xsi:type="dcterms:W3CDTF">2017-07-07T04:45:03Z</dcterms:modified>
  <cp:category/>
  <cp:version/>
  <cp:contentType/>
  <cp:contentStatus/>
</cp:coreProperties>
</file>